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Intranet-fs4\高齢保健福祉部\介護保険課\認知症支援担当\認知症支援担当係長（H22～）\☆疾患医療センター\R5\★要綱・要領\01　指定要綱（実施要綱）\"/>
    </mc:Choice>
  </mc:AlternateContent>
  <xr:revisionPtr revIDLastSave="0" documentId="13_ncr:1_{4CAD247C-B5D0-4143-80DC-AC7BABE4C239}" xr6:coauthVersionLast="47" xr6:coauthVersionMax="47" xr10:uidLastSave="{00000000-0000-0000-0000-000000000000}"/>
  <bookViews>
    <workbookView xWindow="-120" yWindow="-120" windowWidth="29040" windowHeight="15840" xr2:uid="{59327567-B9FD-4780-83B3-F8495DB329C4}"/>
  </bookViews>
  <sheets>
    <sheet name="人員配置一覧" sheetId="6" r:id="rId1"/>
  </sheets>
  <definedNames>
    <definedName name="_xlnm.Print_Area" localSheetId="0">人員配置一覧!$A$1:$O$49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9" i="6" l="1"/>
  <c r="T43" i="6"/>
  <c r="T42" i="6"/>
  <c r="U42" i="6" s="1"/>
  <c r="T41" i="6"/>
  <c r="T40" i="6"/>
  <c r="T39" i="6"/>
  <c r="S43" i="6"/>
  <c r="S42" i="6"/>
  <c r="S41" i="6"/>
  <c r="S40" i="6"/>
  <c r="S39" i="6"/>
  <c r="V44" i="6"/>
  <c r="R43" i="6"/>
  <c r="R42" i="6"/>
  <c r="R41" i="6"/>
  <c r="R40" i="6"/>
  <c r="R39" i="6"/>
  <c r="Q35" i="6"/>
  <c r="Q34" i="6"/>
  <c r="Q32" i="6"/>
  <c r="Q31" i="6"/>
  <c r="Q33" i="6"/>
  <c r="P35" i="6"/>
  <c r="P34" i="6"/>
  <c r="P33" i="6"/>
  <c r="P32" i="6"/>
  <c r="P31" i="6"/>
  <c r="Q43" i="6"/>
  <c r="Q42" i="6"/>
  <c r="Q41" i="6"/>
  <c r="Q40" i="6"/>
  <c r="Q39" i="6"/>
  <c r="P43" i="6"/>
  <c r="P42" i="6"/>
  <c r="P41" i="6"/>
  <c r="P40" i="6"/>
  <c r="P39" i="6"/>
  <c r="T23" i="6"/>
  <c r="S23" i="6"/>
  <c r="Q23" i="6"/>
  <c r="P23" i="6"/>
  <c r="T22" i="6"/>
  <c r="S22" i="6"/>
  <c r="Q22" i="6"/>
  <c r="P22" i="6"/>
  <c r="T21" i="6"/>
  <c r="S21" i="6"/>
  <c r="Q21" i="6"/>
  <c r="P21" i="6"/>
  <c r="T20" i="6"/>
  <c r="S20" i="6"/>
  <c r="Q20" i="6"/>
  <c r="P20" i="6"/>
  <c r="T19" i="6"/>
  <c r="S19" i="6"/>
  <c r="Q19" i="6"/>
  <c r="P19" i="6"/>
  <c r="T18" i="6"/>
  <c r="S18" i="6"/>
  <c r="Q18" i="6"/>
  <c r="P18" i="6"/>
  <c r="T17" i="6"/>
  <c r="S17" i="6"/>
  <c r="Q17" i="6"/>
  <c r="P17" i="6"/>
  <c r="T16" i="6"/>
  <c r="S16" i="6"/>
  <c r="Q16" i="6"/>
  <c r="P16" i="6"/>
  <c r="T15" i="6"/>
  <c r="S15" i="6"/>
  <c r="Q15" i="6"/>
  <c r="P15" i="6"/>
  <c r="T14" i="6"/>
  <c r="S14" i="6"/>
  <c r="Q14" i="6"/>
  <c r="P14" i="6"/>
  <c r="T13" i="6"/>
  <c r="S13" i="6"/>
  <c r="Q13" i="6"/>
  <c r="P13" i="6"/>
  <c r="P12" i="6"/>
  <c r="S12" i="6"/>
  <c r="T12" i="6"/>
  <c r="Q12" i="6"/>
  <c r="B45" i="6"/>
  <c r="B37" i="6"/>
  <c r="B29" i="6"/>
  <c r="W23" i="6"/>
  <c r="W22" i="6"/>
  <c r="W21" i="6"/>
  <c r="W20" i="6"/>
  <c r="W19" i="6"/>
  <c r="W18" i="6"/>
  <c r="W17" i="6"/>
  <c r="W16" i="6"/>
  <c r="W15" i="6"/>
  <c r="W14" i="6"/>
  <c r="W13" i="6"/>
  <c r="W12" i="6"/>
  <c r="U43" i="6" l="1"/>
  <c r="R34" i="6"/>
  <c r="P36" i="6"/>
  <c r="R35" i="6"/>
  <c r="R32" i="6"/>
  <c r="R15" i="6"/>
  <c r="R17" i="6"/>
  <c r="R19" i="6"/>
  <c r="R20" i="6"/>
  <c r="R21" i="6"/>
  <c r="R22" i="6"/>
  <c r="R23" i="6"/>
  <c r="U41" i="6"/>
  <c r="R33" i="6"/>
  <c r="R31" i="6"/>
  <c r="U17" i="6"/>
  <c r="T44" i="6"/>
  <c r="U23" i="6"/>
  <c r="U40" i="6"/>
  <c r="Q24" i="6"/>
  <c r="U12" i="6"/>
  <c r="Q44" i="6"/>
  <c r="R44" i="6"/>
  <c r="P44" i="6"/>
  <c r="S44" i="6"/>
  <c r="U39" i="6"/>
  <c r="Q36" i="6"/>
  <c r="R14" i="6"/>
  <c r="R13" i="6"/>
  <c r="U20" i="6"/>
  <c r="S24" i="6"/>
  <c r="U14" i="6"/>
  <c r="U15" i="6"/>
  <c r="R18" i="6"/>
  <c r="U21" i="6"/>
  <c r="U22" i="6"/>
  <c r="U16" i="6"/>
  <c r="R16" i="6"/>
  <c r="U18" i="6"/>
  <c r="U19" i="6"/>
  <c r="U13" i="6"/>
  <c r="T24" i="6"/>
  <c r="P24" i="6"/>
  <c r="R12" i="6"/>
  <c r="R36" i="6" l="1"/>
  <c r="M6" i="6" s="1"/>
  <c r="U44" i="6"/>
  <c r="M7" i="6" s="1"/>
  <c r="U24" i="6"/>
  <c r="N5" i="6" s="1"/>
  <c r="R24" i="6"/>
  <c r="M5" i="6" s="1"/>
</calcChain>
</file>

<file path=xl/sharedStrings.xml><?xml version="1.0" encoding="utf-8"?>
<sst xmlns="http://schemas.openxmlformats.org/spreadsheetml/2006/main" count="105" uniqueCount="73">
  <si>
    <t>人員配置一覧</t>
    <phoneticPr fontId="2"/>
  </si>
  <si>
    <t>専従</t>
    <rPh sb="0" eb="2">
      <t>センジュウ</t>
    </rPh>
    <phoneticPr fontId="2"/>
  </si>
  <si>
    <t>名</t>
    <rPh sb="0" eb="1">
      <t>メイ</t>
    </rPh>
    <phoneticPr fontId="2"/>
  </si>
  <si>
    <t>専任</t>
    <rPh sb="0" eb="2">
      <t>センニン</t>
    </rPh>
    <phoneticPr fontId="2"/>
  </si>
  <si>
    <t>日本老年精神医学会</t>
    <phoneticPr fontId="2"/>
  </si>
  <si>
    <t>医師</t>
    <rPh sb="0" eb="2">
      <t>イシ</t>
    </rPh>
    <phoneticPr fontId="2"/>
  </si>
  <si>
    <t>常勤</t>
    <rPh sb="0" eb="2">
      <t>ジョウキン</t>
    </rPh>
    <phoneticPr fontId="2"/>
  </si>
  <si>
    <t>認知症疾患の鑑別診断等の専門医療を主たる業務とした５年以上の臨床経験を有する医師</t>
    <phoneticPr fontId="2"/>
  </si>
  <si>
    <t>フリガナ</t>
    <phoneticPr fontId="2"/>
  </si>
  <si>
    <t>名前</t>
    <rPh sb="0" eb="2">
      <t>ナマエ</t>
    </rPh>
    <phoneticPr fontId="2"/>
  </si>
  <si>
    <t>臨床心理技術者</t>
    <rPh sb="0" eb="7">
      <t>リンショウシンリギジュツシャ</t>
    </rPh>
    <phoneticPr fontId="2"/>
  </si>
  <si>
    <t>資格</t>
    <rPh sb="0" eb="2">
      <t>シカク</t>
    </rPh>
    <phoneticPr fontId="2"/>
  </si>
  <si>
    <t>臨床心理士</t>
    <rPh sb="0" eb="5">
      <t>リンショウシンリシ</t>
    </rPh>
    <phoneticPr fontId="2"/>
  </si>
  <si>
    <t>医療相談室</t>
    <rPh sb="0" eb="5">
      <t>イリョウソウダンシツ</t>
    </rPh>
    <phoneticPr fontId="2"/>
  </si>
  <si>
    <t>担当業務</t>
    <rPh sb="0" eb="4">
      <t>タントウギョウム</t>
    </rPh>
    <phoneticPr fontId="2"/>
  </si>
  <si>
    <t>その他の場合入力</t>
    <rPh sb="2" eb="3">
      <t>タ</t>
    </rPh>
    <rPh sb="4" eb="6">
      <t>バアイ</t>
    </rPh>
    <rPh sb="6" eb="8">
      <t>ニュウリョク</t>
    </rPh>
    <phoneticPr fontId="2"/>
  </si>
  <si>
    <t>兼務</t>
    <rPh sb="0" eb="2">
      <t>ケンム</t>
    </rPh>
    <phoneticPr fontId="2"/>
  </si>
  <si>
    <t>(専任１名以上)</t>
    <phoneticPr fontId="2"/>
  </si>
  <si>
    <t>項目</t>
    <rPh sb="0" eb="2">
      <t>コウモク</t>
    </rPh>
    <phoneticPr fontId="2"/>
  </si>
  <si>
    <t>可否</t>
    <rPh sb="0" eb="2">
      <t>カヒ</t>
    </rPh>
    <phoneticPr fontId="2"/>
  </si>
  <si>
    <t>日本認知症学会の定める専門医</t>
  </si>
  <si>
    <t>認知症疾患の鑑別診断等の専門医療を主たる業務とした５年以上の臨床経験を有する医師</t>
  </si>
  <si>
    <t>日本神経学会</t>
    <rPh sb="2" eb="4">
      <t>シンケイ</t>
    </rPh>
    <rPh sb="4" eb="6">
      <t>ガッカイ</t>
    </rPh>
    <phoneticPr fontId="2"/>
  </si>
  <si>
    <t>日本精神神経学会</t>
    <rPh sb="2" eb="4">
      <t>セイシン</t>
    </rPh>
    <rPh sb="4" eb="6">
      <t>シンケイ</t>
    </rPh>
    <rPh sb="6" eb="8">
      <t>ガッカイ</t>
    </rPh>
    <phoneticPr fontId="2"/>
  </si>
  <si>
    <t>日本脳神経外科学会</t>
    <rPh sb="0" eb="2">
      <t>ニホン</t>
    </rPh>
    <rPh sb="2" eb="5">
      <t>ノウシンケイ</t>
    </rPh>
    <rPh sb="5" eb="7">
      <t>ゲカ</t>
    </rPh>
    <rPh sb="7" eb="9">
      <t>ガッカイ</t>
    </rPh>
    <phoneticPr fontId="2"/>
  </si>
  <si>
    <t>勤務形態</t>
    <rPh sb="0" eb="2">
      <t>キンム</t>
    </rPh>
    <rPh sb="2" eb="4">
      <t>ケイタイ</t>
    </rPh>
    <phoneticPr fontId="2"/>
  </si>
  <si>
    <t>学会名</t>
    <rPh sb="0" eb="2">
      <t>ガッカイ</t>
    </rPh>
    <rPh sb="2" eb="3">
      <t>メイ</t>
    </rPh>
    <phoneticPr fontId="2"/>
  </si>
  <si>
    <t>非常勤</t>
    <rPh sb="0" eb="3">
      <t>ヒジョウキン</t>
    </rPh>
    <phoneticPr fontId="2"/>
  </si>
  <si>
    <t>名</t>
    <rPh sb="0" eb="1">
      <t>ナ</t>
    </rPh>
    <phoneticPr fontId="2"/>
  </si>
  <si>
    <t>要件①</t>
    <rPh sb="0" eb="2">
      <t>ヨウケン</t>
    </rPh>
    <phoneticPr fontId="2"/>
  </si>
  <si>
    <t>要件②</t>
    <rPh sb="0" eb="2">
      <t>ヨウケン</t>
    </rPh>
    <phoneticPr fontId="2"/>
  </si>
  <si>
    <t>要件③</t>
    <rPh sb="0" eb="2">
      <t>ヨウケン</t>
    </rPh>
    <phoneticPr fontId="2"/>
  </si>
  <si>
    <t>【認知症疾患医療センターの要件】
専任：１名以上
【最適使用推進ガイドラインの要件】
常勤：複数名</t>
    <rPh sb="1" eb="8">
      <t>ニンチショウシッカンイリョウ</t>
    </rPh>
    <rPh sb="13" eb="15">
      <t>ヨウケン</t>
    </rPh>
    <rPh sb="17" eb="19">
      <t>センニン</t>
    </rPh>
    <rPh sb="21" eb="22">
      <t>メイ</t>
    </rPh>
    <rPh sb="22" eb="24">
      <t>イジョウ</t>
    </rPh>
    <rPh sb="27" eb="29">
      <t>サイテキ</t>
    </rPh>
    <rPh sb="29" eb="31">
      <t>シヨウ</t>
    </rPh>
    <rPh sb="31" eb="33">
      <t>スイシン</t>
    </rPh>
    <rPh sb="40" eb="42">
      <t>ヨウケン</t>
    </rPh>
    <rPh sb="44" eb="46">
      <t>ジョウキン</t>
    </rPh>
    <rPh sb="47" eb="49">
      <t>フクスウ</t>
    </rPh>
    <rPh sb="49" eb="50">
      <t>メイ</t>
    </rPh>
    <phoneticPr fontId="2"/>
  </si>
  <si>
    <t>センター</t>
    <phoneticPr fontId="2"/>
  </si>
  <si>
    <t>ガイドライン</t>
    <phoneticPr fontId="2"/>
  </si>
  <si>
    <t>勤務形態</t>
    <rPh sb="0" eb="4">
      <t>キンムケイタイ</t>
    </rPh>
    <phoneticPr fontId="2"/>
  </si>
  <si>
    <t>資格名</t>
    <rPh sb="0" eb="2">
      <t>シカク</t>
    </rPh>
    <rPh sb="2" eb="3">
      <t>メイ</t>
    </rPh>
    <phoneticPr fontId="2"/>
  </si>
  <si>
    <t>公認心理士</t>
    <rPh sb="0" eb="2">
      <t>コウニン</t>
    </rPh>
    <rPh sb="2" eb="5">
      <t>シンリシ</t>
    </rPh>
    <phoneticPr fontId="2"/>
  </si>
  <si>
    <t>臨床心理士</t>
    <rPh sb="0" eb="2">
      <t>リンショウ</t>
    </rPh>
    <rPh sb="2" eb="5">
      <t>シンリシ</t>
    </rPh>
    <phoneticPr fontId="2"/>
  </si>
  <si>
    <t>その他</t>
    <rPh sb="2" eb="3">
      <t>ホカ</t>
    </rPh>
    <phoneticPr fontId="2"/>
  </si>
  <si>
    <t>氏　名</t>
    <rPh sb="0" eb="1">
      <t>シ</t>
    </rPh>
    <rPh sb="2" eb="3">
      <t>ナ</t>
    </rPh>
    <phoneticPr fontId="2"/>
  </si>
  <si>
    <t>業務名</t>
    <rPh sb="0" eb="2">
      <t>ギョウム</t>
    </rPh>
    <rPh sb="2" eb="3">
      <t>メイ</t>
    </rPh>
    <phoneticPr fontId="2"/>
  </si>
  <si>
    <t>地域包括支援センター等との連携調整及び医療相談室の業務</t>
    <rPh sb="0" eb="2">
      <t>チイキ</t>
    </rPh>
    <rPh sb="2" eb="4">
      <t>ホウカツ</t>
    </rPh>
    <rPh sb="4" eb="6">
      <t>シエン</t>
    </rPh>
    <rPh sb="10" eb="11">
      <t>ナド</t>
    </rPh>
    <rPh sb="13" eb="15">
      <t>レンケイ</t>
    </rPh>
    <rPh sb="15" eb="17">
      <t>チョウセイ</t>
    </rPh>
    <rPh sb="17" eb="18">
      <t>オヨ</t>
    </rPh>
    <rPh sb="19" eb="21">
      <t>イリョウ</t>
    </rPh>
    <rPh sb="21" eb="23">
      <t>ソウダン</t>
    </rPh>
    <rPh sb="23" eb="24">
      <t>シツ</t>
    </rPh>
    <rPh sb="25" eb="27">
      <t>ギョウム</t>
    </rPh>
    <phoneticPr fontId="2"/>
  </si>
  <si>
    <t>医療相談室の他の業務</t>
    <rPh sb="0" eb="2">
      <t>イリョウ</t>
    </rPh>
    <rPh sb="2" eb="4">
      <t>ソウダン</t>
    </rPh>
    <rPh sb="4" eb="5">
      <t>シツ</t>
    </rPh>
    <rPh sb="6" eb="7">
      <t>ホカ</t>
    </rPh>
    <rPh sb="8" eb="10">
      <t>ギョウム</t>
    </rPh>
    <phoneticPr fontId="2"/>
  </si>
  <si>
    <t>精神保健福祉士</t>
    <rPh sb="0" eb="2">
      <t>セイシン</t>
    </rPh>
    <rPh sb="2" eb="4">
      <t>ホケン</t>
    </rPh>
    <rPh sb="4" eb="6">
      <t>フクシ</t>
    </rPh>
    <rPh sb="6" eb="7">
      <t>シ</t>
    </rPh>
    <phoneticPr fontId="2"/>
  </si>
  <si>
    <t>保健師</t>
    <rPh sb="0" eb="2">
      <t>ホケン</t>
    </rPh>
    <rPh sb="2" eb="3">
      <t>シ</t>
    </rPh>
    <phoneticPr fontId="2"/>
  </si>
  <si>
    <t>精神保健福祉士又は保健師等が２名以上
※うち１名は常勤専従として地域包括支援センター等との連携調整及び医療相談室の他の業務を担う</t>
    <rPh sb="24" eb="25">
      <t>メイ</t>
    </rPh>
    <rPh sb="26" eb="30">
      <t>ジョウキンセンジュウ</t>
    </rPh>
    <rPh sb="33" eb="39">
      <t>チイキホウカツシエン</t>
    </rPh>
    <rPh sb="43" eb="44">
      <t>ナド</t>
    </rPh>
    <rPh sb="46" eb="50">
      <t>レンケイチョウセイ</t>
    </rPh>
    <rPh sb="50" eb="51">
      <t>オヨ</t>
    </rPh>
    <rPh sb="52" eb="54">
      <t>イリョウ</t>
    </rPh>
    <rPh sb="54" eb="56">
      <t>ソウダンシ</t>
    </rPh>
    <rPh sb="56" eb="62">
      <t>ツノホカノギョウム</t>
    </rPh>
    <rPh sb="63" eb="64">
      <t>ニナ</t>
    </rPh>
    <phoneticPr fontId="2"/>
  </si>
  <si>
    <t>補助職員</t>
    <rPh sb="0" eb="2">
      <t>ホジョ</t>
    </rPh>
    <rPh sb="2" eb="4">
      <t>ショクイン</t>
    </rPh>
    <phoneticPr fontId="2"/>
  </si>
  <si>
    <t>担当業務</t>
    <rPh sb="0" eb="2">
      <t>タントウ</t>
    </rPh>
    <rPh sb="2" eb="4">
      <t>ギョウム</t>
    </rPh>
    <phoneticPr fontId="2"/>
  </si>
  <si>
    <t>（常勤専従のみ）</t>
    <rPh sb="1" eb="3">
      <t>ジョウキン</t>
    </rPh>
    <rPh sb="3" eb="5">
      <t>センジュウ</t>
    </rPh>
    <phoneticPr fontId="2"/>
  </si>
  <si>
    <t>要件</t>
    <rPh sb="0" eb="2">
      <t>ヨウケン</t>
    </rPh>
    <phoneticPr fontId="2"/>
  </si>
  <si>
    <t>学会名（センター用）</t>
    <rPh sb="0" eb="2">
      <t>ガッカイ</t>
    </rPh>
    <rPh sb="2" eb="3">
      <t>メイ</t>
    </rPh>
    <rPh sb="8" eb="9">
      <t>ヨウ</t>
    </rPh>
    <phoneticPr fontId="2"/>
  </si>
  <si>
    <t>学会名（ガイドライン用）</t>
    <rPh sb="0" eb="2">
      <t>ガッカイ</t>
    </rPh>
    <rPh sb="2" eb="3">
      <t>メイ</t>
    </rPh>
    <rPh sb="10" eb="11">
      <t>ヨウ</t>
    </rPh>
    <phoneticPr fontId="2"/>
  </si>
  <si>
    <t>日本老年医学会</t>
  </si>
  <si>
    <t>日本老年医学会</t>
    <phoneticPr fontId="2"/>
  </si>
  <si>
    <t>日本認知症学会の定める専門医</t>
    <phoneticPr fontId="2"/>
  </si>
  <si>
    <t>日本神経学会</t>
    <phoneticPr fontId="2"/>
  </si>
  <si>
    <t>日本精神神経学会</t>
    <phoneticPr fontId="2"/>
  </si>
  <si>
    <t>日本脳神経外科学会</t>
    <phoneticPr fontId="2"/>
  </si>
  <si>
    <t>適否判定</t>
    <rPh sb="0" eb="2">
      <t>テキヒ</t>
    </rPh>
    <rPh sb="2" eb="4">
      <t>ハンテイ</t>
    </rPh>
    <phoneticPr fontId="2"/>
  </si>
  <si>
    <t>専任等判定</t>
    <rPh sb="0" eb="2">
      <t>センニン</t>
    </rPh>
    <rPh sb="2" eb="3">
      <t>ナド</t>
    </rPh>
    <rPh sb="3" eb="5">
      <t>ハンテイ</t>
    </rPh>
    <phoneticPr fontId="2"/>
  </si>
  <si>
    <t>学会
判定</t>
    <rPh sb="0" eb="2">
      <t>ガッカイ</t>
    </rPh>
    <rPh sb="3" eb="5">
      <t>ハンテイ</t>
    </rPh>
    <phoneticPr fontId="2"/>
  </si>
  <si>
    <t>常勤
判定</t>
    <rPh sb="0" eb="2">
      <t>ジョウキン</t>
    </rPh>
    <rPh sb="3" eb="5">
      <t>ハンテイ</t>
    </rPh>
    <phoneticPr fontId="2"/>
  </si>
  <si>
    <t>相談室</t>
    <rPh sb="0" eb="3">
      <t>ソウダンシツ</t>
    </rPh>
    <phoneticPr fontId="2"/>
  </si>
  <si>
    <t>常勤判定</t>
    <rPh sb="0" eb="4">
      <t>ジョウキンハンテイ</t>
    </rPh>
    <phoneticPr fontId="2"/>
  </si>
  <si>
    <t>要確認
判定</t>
    <rPh sb="0" eb="3">
      <t>ヨウカクニン</t>
    </rPh>
    <rPh sb="4" eb="6">
      <t>ハンテイ</t>
    </rPh>
    <phoneticPr fontId="2"/>
  </si>
  <si>
    <t>資格
判定</t>
    <rPh sb="0" eb="2">
      <t>シカク</t>
    </rPh>
    <rPh sb="3" eb="5">
      <t>ハンテイ</t>
    </rPh>
    <phoneticPr fontId="2"/>
  </si>
  <si>
    <t>包括連携</t>
    <rPh sb="0" eb="2">
      <t>ホウカツ</t>
    </rPh>
    <rPh sb="2" eb="4">
      <t>レンケイ</t>
    </rPh>
    <phoneticPr fontId="2"/>
  </si>
  <si>
    <t>様式１　添付資料（ウ）別紙</t>
    <rPh sb="11" eb="13">
      <t>ベッシ</t>
    </rPh>
    <phoneticPr fontId="2"/>
  </si>
  <si>
    <t>専門医の認定を受けている学会等</t>
    <rPh sb="0" eb="3">
      <t>センモンイ</t>
    </rPh>
    <rPh sb="4" eb="6">
      <t>ニンテイ</t>
    </rPh>
    <rPh sb="7" eb="8">
      <t>ウ</t>
    </rPh>
    <rPh sb="12" eb="15">
      <t>ガッカイトウ</t>
    </rPh>
    <phoneticPr fontId="2"/>
  </si>
  <si>
    <t>最適使用推進ガイドライン
レカネマブ(遺伝子組換え)要件※２</t>
    <rPh sb="0" eb="2">
      <t>サイテキ</t>
    </rPh>
    <rPh sb="2" eb="4">
      <t>シヨウ</t>
    </rPh>
    <rPh sb="4" eb="6">
      <t>スイシン</t>
    </rPh>
    <rPh sb="19" eb="22">
      <t>イデンシ</t>
    </rPh>
    <rPh sb="22" eb="23">
      <t>ク</t>
    </rPh>
    <rPh sb="23" eb="24">
      <t>カ</t>
    </rPh>
    <rPh sb="26" eb="28">
      <t>ヨウケン</t>
    </rPh>
    <phoneticPr fontId="2"/>
  </si>
  <si>
    <t>５年以上の臨床経験を有する医師等※１</t>
    <rPh sb="15" eb="16">
      <t>トウ</t>
    </rPh>
    <phoneticPr fontId="2"/>
  </si>
  <si>
    <t>日本認知症学会</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</si>
</sst>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charset val="128"/>
      <scheme val="minor"/>
    </font>
    <font>
      <sz val="11"/>
      <color theme="1"/>
      <name val="游ゴシック"/>
      <family val="3"/>
      <charset val="128"/>
      <scheme val="minor"/>
    </font>
    <font>
      <sz val="6"/>
      <name val="游ゴシック"/>
      <family val="2"/>
      <charset val="128"/>
      <scheme val="minor"/>
    </font>
    <font>
      <sz val="8"/>
      <color theme="1"/>
      <name val="游ゴシック"/>
      <family val="3"/>
      <charset val="128"/>
      <scheme val="minor"/>
    </font>
    <font>
      <b/>
      <sz val="8"/>
      <color theme="1"/>
      <name val="游ゴシック"/>
      <family val="3"/>
      <charset val="128"/>
      <scheme val="minor"/>
    </font>
    <font>
      <b/>
      <sz val="6"/>
      <color theme="1"/>
      <name val="游ゴシック"/>
      <family val="3"/>
      <charset val="128"/>
      <scheme val="minor"/>
    </font>
    <font>
      <sz val="8"/>
      <color rgb="FFFF0000"/>
      <name val="游ゴシック"/>
      <family val="3"/>
      <charset val="128"/>
      <scheme val="minor"/>
    </font>
    <font>
      <b/>
      <sz val="8"/>
      <color rgb="FFFF0000"/>
      <name val="游ゴシック"/>
      <family val="3"/>
      <charset val="128"/>
      <scheme val="minor"/>
    </font>
  </fonts>
  <fills count="9">
    <fill>
      <patternFill patternType="none"/>
    </fill>
    <fill>
      <patternFill patternType="gray125"/>
    </fill>
    <fill>
      <patternFill patternType="solid">
        <fgColor theme="9" tint="0.79998168889431442"/>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theme="7" tint="0.79998168889431442"/>
        <bgColor indexed="64"/>
      </patternFill>
    </fill>
    <fill>
      <patternFill patternType="solid">
        <fgColor theme="0"/>
        <bgColor indexed="64"/>
      </patternFill>
    </fill>
  </fills>
  <borders count="3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right style="thin">
        <color indexed="64"/>
      </right>
      <top style="thin">
        <color indexed="64"/>
      </top>
      <bottom style="medium">
        <color indexed="64"/>
      </bottom>
      <diagonal/>
    </border>
    <border>
      <left/>
      <right/>
      <top style="medium">
        <color indexed="64"/>
      </top>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s>
  <cellStyleXfs count="2">
    <xf numFmtId="0" fontId="0" fillId="0" borderId="0">
      <alignment vertical="center"/>
    </xf>
    <xf numFmtId="0" fontId="1" fillId="0" borderId="0">
      <alignment vertical="center"/>
    </xf>
  </cellStyleXfs>
  <cellXfs count="129">
    <xf numFmtId="0" fontId="0" fillId="0" borderId="0" xfId="0">
      <alignment vertical="center"/>
    </xf>
    <xf numFmtId="0" fontId="4" fillId="0" borderId="0" xfId="0" applyFont="1" applyAlignment="1" applyProtection="1">
      <alignment vertical="center"/>
      <protection locked="0"/>
    </xf>
    <xf numFmtId="0" fontId="3" fillId="0" borderId="0" xfId="0" applyFont="1" applyProtection="1">
      <alignment vertical="center"/>
      <protection locked="0"/>
    </xf>
    <xf numFmtId="0" fontId="4" fillId="0" borderId="0" xfId="0" applyFont="1" applyBorder="1" applyAlignment="1" applyProtection="1">
      <alignment horizontal="left" vertical="center"/>
      <protection locked="0"/>
    </xf>
    <xf numFmtId="0" fontId="4" fillId="0" borderId="0" xfId="0" applyFont="1" applyBorder="1" applyAlignment="1" applyProtection="1">
      <alignment vertical="center"/>
      <protection locked="0"/>
    </xf>
    <xf numFmtId="0" fontId="3" fillId="0" borderId="0" xfId="0" applyFont="1" applyBorder="1" applyAlignment="1" applyProtection="1">
      <alignment horizontal="left" vertical="center"/>
    </xf>
    <xf numFmtId="0" fontId="3" fillId="0" borderId="10" xfId="0" applyFont="1" applyBorder="1" applyAlignment="1" applyProtection="1">
      <alignment horizontal="left" vertical="center"/>
    </xf>
    <xf numFmtId="0" fontId="3" fillId="0" borderId="0" xfId="0" applyFont="1" applyProtection="1">
      <alignment vertical="center"/>
    </xf>
    <xf numFmtId="0" fontId="4" fillId="0" borderId="10" xfId="0" applyFont="1" applyBorder="1" applyAlignment="1" applyProtection="1">
      <alignment horizontal="center" vertical="center" wrapText="1"/>
      <protection locked="0"/>
    </xf>
    <xf numFmtId="0" fontId="4" fillId="0" borderId="0" xfId="0" applyFont="1" applyBorder="1" applyAlignment="1" applyProtection="1">
      <alignment horizontal="center" vertical="center" wrapText="1"/>
      <protection locked="0"/>
    </xf>
    <xf numFmtId="0" fontId="3" fillId="3" borderId="10" xfId="0" applyFont="1" applyFill="1" applyBorder="1" applyAlignment="1" applyProtection="1">
      <alignment horizontal="center" vertical="center"/>
      <protection locked="0"/>
    </xf>
    <xf numFmtId="0" fontId="3" fillId="4" borderId="10" xfId="0" applyFont="1" applyFill="1" applyBorder="1" applyAlignment="1" applyProtection="1">
      <alignment horizontal="center" vertical="center"/>
      <protection locked="0"/>
    </xf>
    <xf numFmtId="0" fontId="3" fillId="3" borderId="0" xfId="0" applyFont="1" applyFill="1" applyBorder="1" applyAlignment="1" applyProtection="1">
      <alignment horizontal="center" vertical="center"/>
      <protection locked="0"/>
    </xf>
    <xf numFmtId="0" fontId="3" fillId="3" borderId="0" xfId="0" applyFont="1" applyFill="1" applyBorder="1" applyAlignment="1" applyProtection="1">
      <alignment horizontal="left" vertical="center"/>
      <protection locked="0"/>
    </xf>
    <xf numFmtId="0" fontId="3" fillId="0" borderId="0" xfId="0" applyFont="1" applyBorder="1" applyAlignment="1" applyProtection="1">
      <alignment horizontal="center" vertical="center" wrapText="1"/>
      <protection locked="0"/>
    </xf>
    <xf numFmtId="0" fontId="3" fillId="0" borderId="0" xfId="0" applyFont="1" applyAlignment="1" applyProtection="1">
      <alignment horizontal="right" vertical="center"/>
      <protection locked="0"/>
    </xf>
    <xf numFmtId="0" fontId="3" fillId="0" borderId="0" xfId="0" applyFont="1" applyBorder="1" applyAlignment="1" applyProtection="1">
      <alignment horizontal="center" vertical="center"/>
    </xf>
    <xf numFmtId="0" fontId="4" fillId="0" borderId="10" xfId="0" applyFont="1" applyBorder="1" applyAlignment="1" applyProtection="1">
      <alignment horizontal="center" vertical="center"/>
      <protection locked="0"/>
    </xf>
    <xf numFmtId="0" fontId="4" fillId="0" borderId="10" xfId="0" applyFont="1" applyFill="1" applyBorder="1" applyAlignment="1" applyProtection="1">
      <alignment horizontal="center" vertical="center"/>
      <protection locked="0"/>
    </xf>
    <xf numFmtId="0" fontId="4" fillId="0" borderId="10" xfId="0" applyFont="1" applyFill="1" applyBorder="1" applyAlignment="1" applyProtection="1">
      <alignment horizontal="center" vertical="center" wrapText="1" shrinkToFit="1"/>
      <protection locked="0"/>
    </xf>
    <xf numFmtId="0" fontId="4" fillId="0" borderId="0" xfId="0" applyFont="1" applyFill="1" applyBorder="1" applyAlignment="1" applyProtection="1">
      <alignment horizontal="center" vertical="center" wrapText="1" shrinkToFit="1"/>
      <protection locked="0"/>
    </xf>
    <xf numFmtId="0" fontId="4" fillId="0" borderId="0" xfId="0" applyFont="1" applyBorder="1" applyAlignment="1" applyProtection="1">
      <alignment horizontal="center" vertical="center"/>
      <protection locked="0"/>
    </xf>
    <xf numFmtId="0" fontId="3" fillId="3" borderId="0" xfId="0" applyFont="1" applyFill="1" applyBorder="1" applyAlignment="1" applyProtection="1">
      <alignment horizontal="center" vertical="center" shrinkToFit="1"/>
      <protection locked="0"/>
    </xf>
    <xf numFmtId="0" fontId="3" fillId="0" borderId="10" xfId="0" applyFont="1" applyBorder="1" applyProtection="1">
      <alignment vertical="center"/>
      <protection locked="0"/>
    </xf>
    <xf numFmtId="0" fontId="3" fillId="3" borderId="10" xfId="0" applyFont="1" applyFill="1" applyBorder="1" applyAlignment="1" applyProtection="1">
      <alignment horizontal="left" vertical="center"/>
      <protection locked="0"/>
    </xf>
    <xf numFmtId="0" fontId="3" fillId="0" borderId="10" xfId="0" applyFont="1" applyBorder="1" applyAlignment="1" applyProtection="1">
      <alignment horizontal="left" vertical="center"/>
      <protection locked="0"/>
    </xf>
    <xf numFmtId="0" fontId="3" fillId="0" borderId="10" xfId="0" applyFont="1" applyBorder="1" applyAlignment="1" applyProtection="1">
      <alignment horizontal="left" vertical="center" wrapText="1"/>
      <protection locked="0"/>
    </xf>
    <xf numFmtId="0" fontId="5" fillId="0" borderId="10" xfId="0" applyFont="1" applyBorder="1" applyAlignment="1" applyProtection="1">
      <alignment horizontal="center" vertical="center" shrinkToFit="1"/>
    </xf>
    <xf numFmtId="0" fontId="4" fillId="3" borderId="0" xfId="0" applyFont="1" applyFill="1" applyBorder="1" applyAlignment="1" applyProtection="1">
      <alignment horizontal="center" vertical="center"/>
      <protection locked="0"/>
    </xf>
    <xf numFmtId="0" fontId="3" fillId="0" borderId="0" xfId="0" applyFont="1" applyBorder="1" applyProtection="1">
      <alignment vertical="center"/>
      <protection locked="0"/>
    </xf>
    <xf numFmtId="0" fontId="3" fillId="3" borderId="0" xfId="0" applyFont="1" applyFill="1" applyBorder="1" applyAlignment="1" applyProtection="1">
      <alignment horizontal="center" vertical="center" wrapText="1" shrinkToFit="1"/>
      <protection locked="0"/>
    </xf>
    <xf numFmtId="0" fontId="3" fillId="3" borderId="9" xfId="0" applyFont="1" applyFill="1" applyBorder="1" applyAlignment="1" applyProtection="1">
      <alignment horizontal="center" vertical="center" wrapText="1" shrinkToFit="1"/>
      <protection locked="0"/>
    </xf>
    <xf numFmtId="0" fontId="4" fillId="5" borderId="10" xfId="0" applyFont="1" applyFill="1" applyBorder="1" applyAlignment="1" applyProtection="1">
      <alignment horizontal="center" vertical="center" shrinkToFit="1"/>
      <protection locked="0"/>
    </xf>
    <xf numFmtId="0" fontId="3" fillId="0" borderId="0" xfId="0" applyFont="1" applyFill="1" applyBorder="1" applyAlignment="1" applyProtection="1">
      <alignment horizontal="center" vertical="center" shrinkToFit="1"/>
      <protection locked="0"/>
    </xf>
    <xf numFmtId="0" fontId="4" fillId="0" borderId="6" xfId="0" applyFont="1" applyBorder="1" applyAlignment="1" applyProtection="1">
      <alignment horizontal="center" vertical="center"/>
      <protection locked="0"/>
    </xf>
    <xf numFmtId="0" fontId="3" fillId="6" borderId="10" xfId="0" applyFont="1" applyFill="1" applyBorder="1" applyAlignment="1" applyProtection="1">
      <alignment horizontal="center" vertical="center"/>
    </xf>
    <xf numFmtId="0" fontId="3" fillId="0" borderId="2" xfId="0" applyFont="1" applyBorder="1" applyAlignment="1" applyProtection="1">
      <alignment horizontal="left" vertical="center"/>
      <protection locked="0"/>
    </xf>
    <xf numFmtId="0" fontId="4" fillId="0" borderId="0" xfId="0" applyFont="1" applyFill="1" applyBorder="1" applyAlignment="1" applyProtection="1">
      <alignment vertical="center" wrapText="1" shrinkToFit="1"/>
      <protection locked="0"/>
    </xf>
    <xf numFmtId="0" fontId="3" fillId="3" borderId="10" xfId="0" applyFont="1" applyFill="1" applyBorder="1" applyProtection="1">
      <alignment vertical="center"/>
      <protection locked="0"/>
    </xf>
    <xf numFmtId="0" fontId="4" fillId="0" borderId="10" xfId="0" applyFont="1" applyBorder="1" applyAlignment="1" applyProtection="1">
      <alignment horizontal="center" vertical="center" shrinkToFit="1"/>
    </xf>
    <xf numFmtId="0" fontId="3" fillId="3" borderId="6" xfId="0" applyFont="1" applyFill="1" applyBorder="1" applyAlignment="1" applyProtection="1">
      <alignment horizontal="center" vertical="center" wrapText="1" shrinkToFit="1"/>
      <protection locked="0"/>
    </xf>
    <xf numFmtId="0" fontId="3" fillId="2" borderId="0" xfId="0" applyFont="1" applyFill="1" applyBorder="1" applyAlignment="1" applyProtection="1">
      <alignment horizontal="center" vertical="center" shrinkToFit="1"/>
      <protection locked="0"/>
    </xf>
    <xf numFmtId="0" fontId="4" fillId="0" borderId="4" xfId="0" applyFont="1" applyFill="1" applyBorder="1" applyAlignment="1" applyProtection="1">
      <alignment horizontal="center" vertical="center" wrapText="1" shrinkToFit="1"/>
      <protection locked="0"/>
    </xf>
    <xf numFmtId="0" fontId="6" fillId="0" borderId="10" xfId="0" applyFont="1" applyBorder="1" applyAlignment="1" applyProtection="1">
      <alignment horizontal="left" vertical="center" wrapText="1"/>
      <protection locked="0"/>
    </xf>
    <xf numFmtId="0" fontId="4" fillId="0" borderId="10" xfId="0" applyFont="1" applyBorder="1" applyAlignment="1" applyProtection="1">
      <alignment vertical="center" wrapText="1"/>
      <protection locked="0"/>
    </xf>
    <xf numFmtId="0" fontId="3" fillId="4" borderId="4" xfId="0" applyFont="1" applyFill="1" applyBorder="1" applyAlignment="1" applyProtection="1">
      <alignment horizontal="center" vertical="center"/>
      <protection locked="0"/>
    </xf>
    <xf numFmtId="0" fontId="4" fillId="0" borderId="16" xfId="0" applyFont="1" applyBorder="1" applyAlignment="1" applyProtection="1">
      <alignment vertical="center" wrapText="1"/>
      <protection locked="0"/>
    </xf>
    <xf numFmtId="0" fontId="4" fillId="0" borderId="17" xfId="0" applyFont="1" applyBorder="1" applyAlignment="1" applyProtection="1">
      <alignment vertical="center" wrapText="1"/>
      <protection locked="0"/>
    </xf>
    <xf numFmtId="0" fontId="3" fillId="3" borderId="18" xfId="0" applyFont="1" applyFill="1" applyBorder="1" applyAlignment="1" applyProtection="1">
      <alignment horizontal="center" vertical="center" wrapText="1" shrinkToFit="1"/>
      <protection locked="0"/>
    </xf>
    <xf numFmtId="0" fontId="3" fillId="3" borderId="19" xfId="0" applyFont="1" applyFill="1" applyBorder="1" applyAlignment="1" applyProtection="1">
      <alignment horizontal="center" vertical="center" wrapText="1" shrinkToFit="1"/>
      <protection locked="0"/>
    </xf>
    <xf numFmtId="0" fontId="3" fillId="3" borderId="20" xfId="0" applyFont="1" applyFill="1" applyBorder="1" applyAlignment="1" applyProtection="1">
      <alignment horizontal="center" vertical="center" wrapText="1" shrinkToFit="1"/>
      <protection locked="0"/>
    </xf>
    <xf numFmtId="0" fontId="3" fillId="3" borderId="21" xfId="0" applyFont="1" applyFill="1" applyBorder="1" applyAlignment="1" applyProtection="1">
      <alignment horizontal="center" vertical="center" wrapText="1" shrinkToFit="1"/>
      <protection locked="0"/>
    </xf>
    <xf numFmtId="0" fontId="4" fillId="0" borderId="6" xfId="0" applyFont="1" applyBorder="1" applyAlignment="1" applyProtection="1">
      <alignment horizontal="center" vertical="center" wrapText="1"/>
      <protection locked="0"/>
    </xf>
    <xf numFmtId="0" fontId="3" fillId="3" borderId="22" xfId="0" applyFont="1" applyFill="1" applyBorder="1" applyAlignment="1" applyProtection="1">
      <alignment horizontal="center" vertical="center" wrapText="1" shrinkToFit="1"/>
      <protection locked="0"/>
    </xf>
    <xf numFmtId="0" fontId="3" fillId="7" borderId="10" xfId="0" applyFont="1" applyFill="1" applyBorder="1" applyAlignment="1" applyProtection="1">
      <alignment horizontal="center" vertical="center" wrapText="1" shrinkToFit="1"/>
      <protection locked="0"/>
    </xf>
    <xf numFmtId="0" fontId="5" fillId="0" borderId="10" xfId="0" applyFont="1" applyBorder="1" applyAlignment="1" applyProtection="1">
      <alignment horizontal="center" vertical="center" shrinkToFit="1"/>
      <protection locked="0"/>
    </xf>
    <xf numFmtId="0" fontId="7" fillId="0" borderId="10" xfId="0" applyFont="1" applyBorder="1" applyAlignment="1" applyProtection="1">
      <alignment horizontal="center" vertical="center" wrapText="1"/>
      <protection locked="0"/>
    </xf>
    <xf numFmtId="0" fontId="7" fillId="7" borderId="8" xfId="0" applyFont="1" applyFill="1" applyBorder="1" applyAlignment="1" applyProtection="1">
      <alignment horizontal="center" vertical="center" wrapText="1" shrinkToFit="1"/>
      <protection locked="0"/>
    </xf>
    <xf numFmtId="0" fontId="6" fillId="7" borderId="10" xfId="0" applyFont="1" applyFill="1" applyBorder="1" applyAlignment="1" applyProtection="1">
      <alignment horizontal="center" vertical="center" wrapText="1" shrinkToFit="1"/>
      <protection locked="0"/>
    </xf>
    <xf numFmtId="0" fontId="6" fillId="0" borderId="0" xfId="0" applyFont="1" applyProtection="1">
      <alignment vertical="center"/>
      <protection locked="0"/>
    </xf>
    <xf numFmtId="0" fontId="3" fillId="0" borderId="10" xfId="0" applyFont="1" applyFill="1" applyBorder="1" applyAlignment="1" applyProtection="1">
      <alignment horizontal="center" vertical="center" shrinkToFit="1"/>
      <protection locked="0"/>
    </xf>
    <xf numFmtId="0" fontId="3" fillId="3" borderId="24" xfId="0" applyFont="1" applyFill="1" applyBorder="1" applyAlignment="1" applyProtection="1">
      <alignment horizontal="center" vertical="center" wrapText="1" shrinkToFit="1"/>
      <protection locked="0"/>
    </xf>
    <xf numFmtId="0" fontId="7" fillId="0" borderId="4" xfId="0" applyFont="1" applyBorder="1" applyAlignment="1" applyProtection="1">
      <alignment horizontal="center" vertical="center" wrapText="1"/>
      <protection locked="0"/>
    </xf>
    <xf numFmtId="0" fontId="7" fillId="7" borderId="4" xfId="0" applyFont="1" applyFill="1" applyBorder="1" applyAlignment="1" applyProtection="1">
      <alignment horizontal="center" vertical="center" wrapText="1" shrinkToFit="1"/>
      <protection locked="0"/>
    </xf>
    <xf numFmtId="0" fontId="4" fillId="0" borderId="25" xfId="0" applyFont="1" applyFill="1" applyBorder="1" applyAlignment="1" applyProtection="1">
      <alignment horizontal="center" vertical="center" wrapText="1" shrinkToFit="1"/>
      <protection locked="0"/>
    </xf>
    <xf numFmtId="0" fontId="3" fillId="3" borderId="26" xfId="0" applyFont="1" applyFill="1" applyBorder="1" applyAlignment="1" applyProtection="1">
      <alignment horizontal="center" vertical="center" wrapText="1" shrinkToFit="1"/>
      <protection locked="0"/>
    </xf>
    <xf numFmtId="0" fontId="3" fillId="3" borderId="27" xfId="0" applyFont="1" applyFill="1" applyBorder="1" applyAlignment="1" applyProtection="1">
      <alignment horizontal="center" vertical="center" wrapText="1" shrinkToFit="1"/>
      <protection locked="0"/>
    </xf>
    <xf numFmtId="0" fontId="3" fillId="7" borderId="6" xfId="0" applyFont="1" applyFill="1" applyBorder="1" applyAlignment="1" applyProtection="1">
      <alignment horizontal="center" vertical="center" wrapText="1" shrinkToFit="1"/>
      <protection locked="0"/>
    </xf>
    <xf numFmtId="0" fontId="4" fillId="0" borderId="16" xfId="0" applyFont="1" applyBorder="1" applyAlignment="1" applyProtection="1">
      <alignment horizontal="center" vertical="center" wrapText="1"/>
      <protection locked="0"/>
    </xf>
    <xf numFmtId="0" fontId="4" fillId="0" borderId="17" xfId="0" applyFont="1" applyBorder="1" applyAlignment="1" applyProtection="1">
      <alignment horizontal="center" vertical="center" wrapText="1"/>
      <protection locked="0"/>
    </xf>
    <xf numFmtId="0" fontId="3" fillId="3" borderId="16" xfId="0" applyFont="1" applyFill="1" applyBorder="1" applyAlignment="1" applyProtection="1">
      <alignment horizontal="center" vertical="center" wrapText="1" shrinkToFit="1"/>
      <protection locked="0"/>
    </xf>
    <xf numFmtId="0" fontId="3" fillId="3" borderId="30" xfId="0" applyFont="1" applyFill="1" applyBorder="1" applyAlignment="1" applyProtection="1">
      <alignment horizontal="center" vertical="center" wrapText="1" shrinkToFit="1"/>
      <protection locked="0"/>
    </xf>
    <xf numFmtId="0" fontId="3" fillId="3" borderId="31" xfId="0" applyFont="1" applyFill="1" applyBorder="1" applyAlignment="1" applyProtection="1">
      <alignment horizontal="center" vertical="center" wrapText="1" shrinkToFit="1"/>
      <protection locked="0"/>
    </xf>
    <xf numFmtId="0" fontId="3" fillId="3" borderId="32" xfId="0" applyFont="1" applyFill="1" applyBorder="1" applyAlignment="1" applyProtection="1">
      <alignment horizontal="center" vertical="center" wrapText="1" shrinkToFit="1"/>
      <protection locked="0"/>
    </xf>
    <xf numFmtId="0" fontId="4" fillId="0" borderId="10" xfId="0" applyFont="1" applyBorder="1" applyAlignment="1" applyProtection="1">
      <alignment horizontal="center" vertical="center" wrapText="1"/>
      <protection locked="0"/>
    </xf>
    <xf numFmtId="0" fontId="4" fillId="0" borderId="0" xfId="0" applyFont="1" applyBorder="1" applyAlignment="1" applyProtection="1">
      <alignment horizontal="center" vertical="center"/>
      <protection locked="0"/>
    </xf>
    <xf numFmtId="0" fontId="3" fillId="8" borderId="4" xfId="0" applyFont="1" applyFill="1" applyBorder="1" applyAlignment="1" applyProtection="1">
      <alignment horizontal="center" vertical="center"/>
      <protection locked="0"/>
    </xf>
    <xf numFmtId="0" fontId="3" fillId="8" borderId="6" xfId="0" applyFont="1" applyFill="1" applyBorder="1" applyAlignment="1" applyProtection="1">
      <alignment horizontal="center" vertical="center"/>
      <protection locked="0"/>
    </xf>
    <xf numFmtId="0" fontId="4" fillId="0" borderId="10" xfId="0" applyFont="1" applyBorder="1" applyAlignment="1" applyProtection="1">
      <alignment horizontal="center" vertical="center" wrapText="1"/>
      <protection locked="0"/>
    </xf>
    <xf numFmtId="0" fontId="4" fillId="0" borderId="1" xfId="0" applyFont="1" applyBorder="1" applyAlignment="1" applyProtection="1">
      <alignment horizontal="center" vertical="center"/>
      <protection locked="0"/>
    </xf>
    <xf numFmtId="0" fontId="4" fillId="0" borderId="3" xfId="0" applyFont="1" applyBorder="1" applyAlignment="1" applyProtection="1">
      <alignment horizontal="center" vertical="center"/>
      <protection locked="0"/>
    </xf>
    <xf numFmtId="0" fontId="4" fillId="0" borderId="8" xfId="0" applyFont="1" applyBorder="1" applyAlignment="1" applyProtection="1">
      <alignment horizontal="center" vertical="center"/>
      <protection locked="0"/>
    </xf>
    <xf numFmtId="0" fontId="4" fillId="0" borderId="9" xfId="0" applyFont="1" applyBorder="1" applyAlignment="1" applyProtection="1">
      <alignment horizontal="center" vertical="center"/>
      <protection locked="0"/>
    </xf>
    <xf numFmtId="0" fontId="4" fillId="0" borderId="12" xfId="0" applyFont="1" applyBorder="1" applyAlignment="1" applyProtection="1">
      <alignment horizontal="center" vertical="center" shrinkToFit="1"/>
      <protection locked="0"/>
    </xf>
    <xf numFmtId="0" fontId="4" fillId="0" borderId="11" xfId="0" applyFont="1" applyBorder="1" applyAlignment="1" applyProtection="1">
      <alignment horizontal="center" vertical="center" shrinkToFit="1"/>
      <protection locked="0"/>
    </xf>
    <xf numFmtId="0" fontId="4" fillId="0" borderId="14" xfId="0" applyFont="1" applyBorder="1" applyAlignment="1" applyProtection="1">
      <alignment horizontal="center" vertical="center" wrapText="1"/>
      <protection locked="0"/>
    </xf>
    <xf numFmtId="0" fontId="4" fillId="0" borderId="15" xfId="0" applyFont="1" applyBorder="1" applyAlignment="1" applyProtection="1">
      <alignment horizontal="center" vertical="center" wrapText="1"/>
      <protection locked="0"/>
    </xf>
    <xf numFmtId="0" fontId="4" fillId="0" borderId="10" xfId="0" applyFont="1" applyBorder="1" applyAlignment="1" applyProtection="1">
      <alignment horizontal="center" vertical="center"/>
      <protection locked="0"/>
    </xf>
    <xf numFmtId="0" fontId="4" fillId="0" borderId="4" xfId="0" applyFont="1" applyBorder="1" applyAlignment="1" applyProtection="1">
      <alignment horizontal="center" vertical="center"/>
      <protection locked="0"/>
    </xf>
    <xf numFmtId="0" fontId="4" fillId="0" borderId="6" xfId="0" applyFont="1" applyBorder="1" applyAlignment="1" applyProtection="1">
      <alignment horizontal="center" vertical="center"/>
      <protection locked="0"/>
    </xf>
    <xf numFmtId="0" fontId="4" fillId="0" borderId="5" xfId="0" applyFont="1" applyBorder="1" applyAlignment="1" applyProtection="1">
      <alignment horizontal="center" vertical="center"/>
      <protection locked="0"/>
    </xf>
    <xf numFmtId="0" fontId="4" fillId="3" borderId="10" xfId="0" applyFont="1" applyFill="1" applyBorder="1" applyAlignment="1" applyProtection="1">
      <alignment horizontal="center" vertical="center"/>
      <protection locked="0"/>
    </xf>
    <xf numFmtId="0" fontId="4" fillId="0" borderId="10" xfId="0" applyFont="1" applyFill="1" applyBorder="1" applyAlignment="1" applyProtection="1">
      <alignment horizontal="center" vertical="center" wrapText="1" shrinkToFit="1"/>
      <protection locked="0"/>
    </xf>
    <xf numFmtId="0" fontId="3" fillId="2" borderId="10" xfId="0" applyFont="1" applyFill="1" applyBorder="1" applyAlignment="1" applyProtection="1">
      <alignment horizontal="center" vertical="center" shrinkToFit="1"/>
      <protection locked="0"/>
    </xf>
    <xf numFmtId="0" fontId="3" fillId="3" borderId="4" xfId="0" applyFont="1" applyFill="1" applyBorder="1" applyAlignment="1" applyProtection="1">
      <alignment horizontal="center" vertical="center"/>
      <protection locked="0"/>
    </xf>
    <xf numFmtId="0" fontId="3" fillId="3" borderId="5" xfId="0" applyFont="1" applyFill="1" applyBorder="1" applyAlignment="1" applyProtection="1">
      <alignment horizontal="center" vertical="center"/>
      <protection locked="0"/>
    </xf>
    <xf numFmtId="0" fontId="3" fillId="3" borderId="6" xfId="0" applyFont="1" applyFill="1" applyBorder="1" applyAlignment="1" applyProtection="1">
      <alignment horizontal="center" vertical="center"/>
      <protection locked="0"/>
    </xf>
    <xf numFmtId="0" fontId="4" fillId="0" borderId="10" xfId="0" applyFont="1" applyBorder="1" applyAlignment="1" applyProtection="1">
      <alignment horizontal="left" vertical="center" wrapText="1"/>
      <protection locked="0"/>
    </xf>
    <xf numFmtId="0" fontId="3" fillId="3" borderId="4" xfId="0" applyFont="1" applyFill="1" applyBorder="1" applyAlignment="1" applyProtection="1">
      <alignment horizontal="center" vertical="center" shrinkToFit="1"/>
      <protection locked="0"/>
    </xf>
    <xf numFmtId="0" fontId="3" fillId="3" borderId="5" xfId="0" applyFont="1" applyFill="1" applyBorder="1" applyAlignment="1" applyProtection="1">
      <alignment horizontal="center" vertical="center" shrinkToFit="1"/>
      <protection locked="0"/>
    </xf>
    <xf numFmtId="0" fontId="3" fillId="3" borderId="6" xfId="0" applyFont="1" applyFill="1" applyBorder="1" applyAlignment="1" applyProtection="1">
      <alignment horizontal="center" vertical="center" shrinkToFit="1"/>
      <protection locked="0"/>
    </xf>
    <xf numFmtId="0" fontId="3" fillId="0" borderId="10" xfId="0" applyFont="1" applyBorder="1" applyAlignment="1" applyProtection="1">
      <alignment horizontal="center" vertical="center"/>
      <protection locked="0"/>
    </xf>
    <xf numFmtId="0" fontId="3" fillId="0" borderId="4" xfId="0" applyFont="1" applyBorder="1" applyAlignment="1" applyProtection="1">
      <alignment horizontal="left" vertical="center"/>
      <protection locked="0"/>
    </xf>
    <xf numFmtId="0" fontId="3" fillId="0" borderId="5" xfId="0" applyFont="1" applyBorder="1" applyAlignment="1" applyProtection="1">
      <alignment horizontal="left" vertical="center"/>
      <protection locked="0"/>
    </xf>
    <xf numFmtId="0" fontId="3" fillId="0" borderId="6" xfId="0" applyFont="1" applyBorder="1" applyAlignment="1" applyProtection="1">
      <alignment horizontal="left" vertical="center"/>
      <protection locked="0"/>
    </xf>
    <xf numFmtId="0" fontId="4" fillId="0" borderId="12" xfId="0" applyFont="1" applyBorder="1" applyAlignment="1" applyProtection="1">
      <alignment horizontal="center" vertical="center" wrapText="1"/>
      <protection locked="0"/>
    </xf>
    <xf numFmtId="0" fontId="4" fillId="0" borderId="7" xfId="0" applyFont="1" applyBorder="1" applyAlignment="1" applyProtection="1">
      <alignment horizontal="center" vertical="center" wrapText="1"/>
      <protection locked="0"/>
    </xf>
    <xf numFmtId="0" fontId="4" fillId="0" borderId="11" xfId="0" applyFont="1" applyBorder="1" applyAlignment="1" applyProtection="1">
      <alignment horizontal="center" vertical="center" wrapText="1"/>
      <protection locked="0"/>
    </xf>
    <xf numFmtId="0" fontId="3" fillId="0" borderId="0" xfId="0" applyFont="1" applyBorder="1" applyAlignment="1" applyProtection="1">
      <alignment horizontal="left" vertical="center"/>
      <protection locked="0"/>
    </xf>
    <xf numFmtId="0" fontId="4" fillId="0" borderId="28" xfId="0" applyFont="1" applyBorder="1" applyAlignment="1" applyProtection="1">
      <alignment horizontal="center" vertical="center" wrapText="1"/>
      <protection locked="0"/>
    </xf>
    <xf numFmtId="0" fontId="4" fillId="0" borderId="23" xfId="0" applyFont="1" applyBorder="1" applyAlignment="1" applyProtection="1">
      <alignment horizontal="center" vertical="center" wrapText="1"/>
      <protection locked="0"/>
    </xf>
    <xf numFmtId="0" fontId="4" fillId="0" borderId="29" xfId="0" applyFont="1" applyBorder="1" applyAlignment="1" applyProtection="1">
      <alignment horizontal="center" vertical="center" wrapText="1"/>
      <protection locked="0"/>
    </xf>
    <xf numFmtId="0" fontId="6" fillId="0" borderId="4" xfId="0" applyFont="1" applyBorder="1" applyAlignment="1" applyProtection="1">
      <alignment horizontal="left" vertical="center"/>
      <protection locked="0"/>
    </xf>
    <xf numFmtId="0" fontId="6" fillId="0" borderId="5" xfId="0" applyFont="1" applyBorder="1" applyAlignment="1" applyProtection="1">
      <alignment horizontal="left" vertical="center"/>
      <protection locked="0"/>
    </xf>
    <xf numFmtId="0" fontId="6" fillId="0" borderId="6" xfId="0" applyFont="1" applyBorder="1" applyAlignment="1" applyProtection="1">
      <alignment horizontal="left" vertical="center"/>
      <protection locked="0"/>
    </xf>
    <xf numFmtId="0" fontId="3" fillId="3" borderId="4" xfId="0" applyFont="1" applyFill="1" applyBorder="1" applyAlignment="1" applyProtection="1">
      <alignment horizontal="left" vertical="center"/>
      <protection locked="0"/>
    </xf>
    <xf numFmtId="0" fontId="3" fillId="3" borderId="5" xfId="0" applyFont="1" applyFill="1" applyBorder="1" applyAlignment="1" applyProtection="1">
      <alignment horizontal="left" vertical="center"/>
      <protection locked="0"/>
    </xf>
    <xf numFmtId="0" fontId="3" fillId="3" borderId="6" xfId="0" applyFont="1" applyFill="1" applyBorder="1" applyAlignment="1" applyProtection="1">
      <alignment horizontal="left" vertical="center"/>
      <protection locked="0"/>
    </xf>
    <xf numFmtId="0" fontId="3" fillId="0" borderId="4" xfId="0" applyFont="1" applyBorder="1" applyAlignment="1" applyProtection="1">
      <alignment horizontal="left" vertical="center" wrapText="1"/>
      <protection locked="0"/>
    </xf>
    <xf numFmtId="0" fontId="3" fillId="0" borderId="5" xfId="0" applyFont="1" applyBorder="1" applyAlignment="1" applyProtection="1">
      <alignment horizontal="left" vertical="center" wrapText="1"/>
      <protection locked="0"/>
    </xf>
    <xf numFmtId="0" fontId="3" fillId="0" borderId="6" xfId="0" applyFont="1" applyBorder="1" applyAlignment="1" applyProtection="1">
      <alignment horizontal="left" vertical="center" wrapText="1"/>
      <protection locked="0"/>
    </xf>
    <xf numFmtId="0" fontId="5" fillId="0" borderId="10" xfId="0" applyFont="1" applyBorder="1" applyAlignment="1" applyProtection="1">
      <alignment horizontal="center" vertical="center" wrapText="1"/>
      <protection locked="0"/>
    </xf>
    <xf numFmtId="0" fontId="4" fillId="0" borderId="5" xfId="0" applyFont="1" applyBorder="1" applyAlignment="1" applyProtection="1">
      <alignment horizontal="center" vertical="center" wrapText="1"/>
      <protection locked="0"/>
    </xf>
    <xf numFmtId="0" fontId="4" fillId="0" borderId="6" xfId="0" applyFont="1" applyBorder="1" applyAlignment="1" applyProtection="1">
      <alignment horizontal="center" vertical="center" wrapText="1"/>
      <protection locked="0"/>
    </xf>
    <xf numFmtId="0" fontId="3" fillId="3" borderId="10" xfId="0" applyFont="1" applyFill="1" applyBorder="1" applyAlignment="1" applyProtection="1">
      <alignment horizontal="center" vertical="center" shrinkToFit="1"/>
      <protection locked="0"/>
    </xf>
    <xf numFmtId="0" fontId="3" fillId="3" borderId="10" xfId="0" applyFont="1" applyFill="1" applyBorder="1" applyAlignment="1" applyProtection="1">
      <alignment horizontal="center" vertical="center"/>
      <protection locked="0"/>
    </xf>
    <xf numFmtId="0" fontId="4" fillId="5" borderId="4" xfId="0" applyFont="1" applyFill="1" applyBorder="1" applyAlignment="1" applyProtection="1">
      <alignment horizontal="center" vertical="center"/>
      <protection locked="0"/>
    </xf>
    <xf numFmtId="0" fontId="4" fillId="5" borderId="6" xfId="0" applyFont="1" applyFill="1" applyBorder="1" applyAlignment="1" applyProtection="1">
      <alignment horizontal="center" vertical="center"/>
      <protection locked="0"/>
    </xf>
    <xf numFmtId="0" fontId="4" fillId="0" borderId="13" xfId="0" applyFont="1" applyBorder="1" applyAlignment="1" applyProtection="1">
      <alignment horizontal="center" vertical="center" wrapText="1"/>
      <protection locked="0"/>
    </xf>
  </cellXfs>
  <cellStyles count="2">
    <cellStyle name="標準" xfId="0" builtinId="0"/>
    <cellStyle name="標準 2" xfId="1" xr:uid="{17A5AAB8-1674-4117-8078-A2723C119DC9}"/>
  </cellStyles>
  <dxfs count="0"/>
  <tableStyles count="0" defaultTableStyle="TableStyleMedium2" defaultPivotStyle="PivotStyleLight16"/>
  <colors>
    <mruColors>
      <color rgb="FF00FF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23532</xdr:colOff>
      <xdr:row>2</xdr:row>
      <xdr:rowOff>100292</xdr:rowOff>
    </xdr:from>
    <xdr:to>
      <xdr:col>4</xdr:col>
      <xdr:colOff>392206</xdr:colOff>
      <xdr:row>6</xdr:row>
      <xdr:rowOff>89647</xdr:rowOff>
    </xdr:to>
    <xdr:sp macro="" textlink="">
      <xdr:nvSpPr>
        <xdr:cNvPr id="2" name="テキスト ボックス 1">
          <a:extLst>
            <a:ext uri="{FF2B5EF4-FFF2-40B4-BE49-F238E27FC236}">
              <a16:creationId xmlns:a16="http://schemas.microsoft.com/office/drawing/2014/main" id="{C25CA9A8-AA42-47DA-B7F6-B12CBFE09290}"/>
            </a:ext>
          </a:extLst>
        </xdr:cNvPr>
        <xdr:cNvSpPr txBox="1"/>
      </xdr:nvSpPr>
      <xdr:spPr>
        <a:xfrm>
          <a:off x="23532" y="414057"/>
          <a:ext cx="5949203" cy="639296"/>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入力ルール</a:t>
          </a:r>
          <a:endParaRPr kumimoji="1" lang="en-US" altLang="ja-JP" sz="1100" b="1"/>
        </a:p>
        <a:p>
          <a:r>
            <a:rPr kumimoji="1" lang="ja-JP" altLang="en-US" sz="1100" b="1"/>
            <a:t>青色：プルダウン　緑：左の項目が「その他」の場合入力　オレンジ：入力記載　</a:t>
          </a:r>
          <a:endParaRPr kumimoji="1" lang="en-US" altLang="ja-JP" sz="1100" b="1"/>
        </a:p>
      </xdr:txBody>
    </xdr:sp>
    <xdr:clientData/>
  </xdr:twoCellAnchor>
  <xdr:oneCellAnchor>
    <xdr:from>
      <xdr:col>5</xdr:col>
      <xdr:colOff>2110408</xdr:colOff>
      <xdr:row>41</xdr:row>
      <xdr:rowOff>97734</xdr:rowOff>
    </xdr:from>
    <xdr:ext cx="65" cy="172227"/>
    <xdr:sp macro="" textlink="">
      <xdr:nvSpPr>
        <xdr:cNvPr id="3" name="テキスト ボックス 2">
          <a:extLst>
            <a:ext uri="{FF2B5EF4-FFF2-40B4-BE49-F238E27FC236}">
              <a16:creationId xmlns:a16="http://schemas.microsoft.com/office/drawing/2014/main" id="{BA77BF68-2810-4853-8CD4-76AF7951F97F}"/>
            </a:ext>
          </a:extLst>
        </xdr:cNvPr>
        <xdr:cNvSpPr txBox="1"/>
      </xdr:nvSpPr>
      <xdr:spPr>
        <a:xfrm>
          <a:off x="8854108" y="1335653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kumimoji="1" lang="ja-JP" altLang="en-US" sz="1100"/>
        </a:p>
      </xdr:txBody>
    </xdr:sp>
    <xdr:clientData/>
  </xdr:oneCellAnchor>
  <xdr:twoCellAnchor>
    <xdr:from>
      <xdr:col>0</xdr:col>
      <xdr:colOff>56028</xdr:colOff>
      <xdr:row>23</xdr:row>
      <xdr:rowOff>254935</xdr:rowOff>
    </xdr:from>
    <xdr:to>
      <xdr:col>14</xdr:col>
      <xdr:colOff>549088</xdr:colOff>
      <xdr:row>27</xdr:row>
      <xdr:rowOff>246530</xdr:rowOff>
    </xdr:to>
    <xdr:sp macro="" textlink="">
      <xdr:nvSpPr>
        <xdr:cNvPr id="4" name="テキスト ボックス 3">
          <a:extLst>
            <a:ext uri="{FF2B5EF4-FFF2-40B4-BE49-F238E27FC236}">
              <a16:creationId xmlns:a16="http://schemas.microsoft.com/office/drawing/2014/main" id="{EF6C96F2-7049-41A9-B05B-3CEA6041B0C3}"/>
            </a:ext>
          </a:extLst>
        </xdr:cNvPr>
        <xdr:cNvSpPr txBox="1"/>
      </xdr:nvSpPr>
      <xdr:spPr>
        <a:xfrm>
          <a:off x="56028" y="7157759"/>
          <a:ext cx="12685060" cy="1425947"/>
        </a:xfrm>
        <a:prstGeom prst="rect">
          <a:avLst/>
        </a:prstGeom>
        <a:solidFill>
          <a:schemeClr val="lt1"/>
        </a:solidFill>
        <a:ln w="9525" cmpd="sng">
          <a:solidFill>
            <a:schemeClr val="tx1"/>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b="1">
              <a:solidFill>
                <a:schemeClr val="tx1"/>
              </a:solidFill>
              <a:effectLst/>
              <a:latin typeface="+mn-lt"/>
              <a:ea typeface="+mn-ea"/>
              <a:cs typeface="+mn-cs"/>
            </a:rPr>
            <a:t>※</a:t>
          </a:r>
          <a:r>
            <a:rPr kumimoji="1" lang="ja-JP" altLang="en-US" sz="1000" b="1">
              <a:solidFill>
                <a:schemeClr val="tx1"/>
              </a:solidFill>
              <a:effectLst/>
              <a:latin typeface="+mn-lt"/>
              <a:ea typeface="+mn-ea"/>
              <a:cs typeface="+mn-cs"/>
            </a:rPr>
            <a:t>１</a:t>
          </a:r>
          <a:r>
            <a:rPr kumimoji="1" lang="ja-JP" altLang="ja-JP" sz="1000" b="1">
              <a:solidFill>
                <a:schemeClr val="tx1"/>
              </a:solidFill>
              <a:effectLst/>
              <a:latin typeface="+mn-lt"/>
              <a:ea typeface="+mn-ea"/>
              <a:cs typeface="+mn-cs"/>
            </a:rPr>
            <a:t>　</a:t>
          </a:r>
          <a:r>
            <a:rPr kumimoji="1" lang="ja-JP" altLang="en-US" sz="1000" b="1">
              <a:solidFill>
                <a:schemeClr val="tx1"/>
              </a:solidFill>
              <a:effectLst/>
              <a:latin typeface="+mn-lt"/>
              <a:ea typeface="+mn-ea"/>
              <a:cs typeface="+mn-cs"/>
            </a:rPr>
            <a:t>専門医の認定を受けている学会等の</a:t>
          </a:r>
          <a:r>
            <a:rPr kumimoji="1" lang="ja-JP" altLang="ja-JP" sz="1000" b="1">
              <a:solidFill>
                <a:schemeClr val="tx1"/>
              </a:solidFill>
              <a:effectLst/>
              <a:latin typeface="+mn-lt"/>
              <a:ea typeface="+mn-ea"/>
              <a:cs typeface="+mn-cs"/>
            </a:rPr>
            <a:t>欄について</a:t>
          </a:r>
          <a:endParaRPr lang="ja-JP" altLang="ja-JP" sz="1000">
            <a:solidFill>
              <a:schemeClr val="tx1"/>
            </a:solidFill>
            <a:effectLst/>
          </a:endParaRPr>
        </a:p>
        <a:p>
          <a:r>
            <a:rPr kumimoji="1" lang="ja-JP" altLang="ja-JP" sz="1000" b="1">
              <a:solidFill>
                <a:schemeClr val="tx1"/>
              </a:solidFill>
              <a:effectLst/>
              <a:latin typeface="+mn-lt"/>
              <a:ea typeface="+mn-ea"/>
              <a:cs typeface="+mn-cs"/>
            </a:rPr>
            <a:t>「５年以上の臨床経験を有する医師」は、認知症疾患の鑑別診断等の専門医療を主たる業務とした５年以上の臨床経験を有する医師のことを表す。</a:t>
          </a:r>
          <a:endParaRPr kumimoji="1" lang="en-US" altLang="ja-JP" sz="1000" b="1">
            <a:solidFill>
              <a:schemeClr val="tx1"/>
            </a:solidFill>
          </a:endParaRPr>
        </a:p>
        <a:p>
          <a:r>
            <a:rPr kumimoji="1" lang="en-US" altLang="ja-JP" sz="1000" b="1">
              <a:solidFill>
                <a:schemeClr val="tx1"/>
              </a:solidFill>
            </a:rPr>
            <a:t>※</a:t>
          </a:r>
          <a:r>
            <a:rPr kumimoji="1" lang="ja-JP" altLang="en-US" sz="1000" b="1">
              <a:solidFill>
                <a:schemeClr val="tx1"/>
              </a:solidFill>
            </a:rPr>
            <a:t>２　</a:t>
          </a:r>
          <a:r>
            <a:rPr kumimoji="1" lang="ja-JP" altLang="en-US" sz="1000" b="1"/>
            <a:t>最適使用推進ガイドライン　レカネマブ（遺伝子組換え）適否欄について</a:t>
          </a:r>
          <a:endParaRPr kumimoji="1" lang="en-US" altLang="ja-JP" sz="1000" b="1"/>
        </a:p>
        <a:p>
          <a:r>
            <a:rPr kumimoji="1" lang="en-US" altLang="ja-JP" sz="1000" b="1"/>
            <a:t>【</a:t>
          </a:r>
          <a:r>
            <a:rPr kumimoji="1" lang="ja-JP" altLang="en-US" sz="1000" b="1"/>
            <a:t>要件①</a:t>
          </a:r>
          <a:r>
            <a:rPr kumimoji="1" lang="en-US" altLang="ja-JP" sz="1000" b="1"/>
            <a:t>】10</a:t>
          </a:r>
          <a:r>
            <a:rPr kumimoji="1" lang="ja-JP" altLang="en-US" sz="1000" b="1"/>
            <a:t>年以上の軽度認知障害の診断、認知症疾患の鑑別診断等の専門医療を主たる業務とした臨床経験を有する</a:t>
          </a:r>
          <a:endParaRPr kumimoji="1" lang="en-US" altLang="ja-JP" sz="1000" b="1"/>
        </a:p>
        <a:p>
          <a:r>
            <a:rPr kumimoji="1" lang="en-US" altLang="ja-JP" sz="1000" b="1"/>
            <a:t>【</a:t>
          </a:r>
          <a:r>
            <a:rPr kumimoji="1" lang="ja-JP" altLang="en-US" sz="1000" b="1"/>
            <a:t>要件②</a:t>
          </a:r>
          <a:r>
            <a:rPr kumimoji="1" lang="en-US" altLang="ja-JP" sz="1000" b="1"/>
            <a:t>】</a:t>
          </a:r>
          <a:r>
            <a:rPr kumimoji="1" lang="ja-JP" altLang="en-US" sz="1000" b="1"/>
            <a:t>製造販売業者が提供する</a:t>
          </a:r>
          <a:r>
            <a:rPr kumimoji="1" lang="en-US" altLang="ja-JP" sz="1000" b="1"/>
            <a:t>ARIA</a:t>
          </a:r>
          <a:r>
            <a:rPr kumimoji="1" lang="ja-JP" altLang="en-US" sz="1000" b="1"/>
            <a:t>に関する</a:t>
          </a:r>
          <a:r>
            <a:rPr kumimoji="1" lang="en-US" altLang="ja-JP" sz="1000" b="1"/>
            <a:t>MRI</a:t>
          </a:r>
          <a:r>
            <a:rPr kumimoji="1" lang="ja-JP" altLang="en-US" sz="1000" b="1"/>
            <a:t>読影の研修を受講している</a:t>
          </a:r>
          <a:endParaRPr kumimoji="1" lang="en-US" altLang="ja-JP" sz="1000" b="1"/>
        </a:p>
        <a:p>
          <a:r>
            <a:rPr kumimoji="1" lang="en-US" altLang="ja-JP" sz="1000" b="1"/>
            <a:t>【</a:t>
          </a:r>
          <a:r>
            <a:rPr kumimoji="1" lang="ja-JP" altLang="en-US" sz="1000" b="1"/>
            <a:t>要件③</a:t>
          </a:r>
          <a:r>
            <a:rPr kumimoji="1" lang="en-US" altLang="ja-JP" sz="1000" b="1"/>
            <a:t>】</a:t>
          </a:r>
          <a:r>
            <a:rPr kumimoji="1" lang="ja-JP" altLang="en-US" sz="1000" b="1"/>
            <a:t>日本認知症学会又は日本老年精神医学会の実施するアルツハイマー病の病態、診断、本剤の投与対象患者及び治療に関する研修を受講している</a:t>
          </a:r>
        </a:p>
      </xdr:txBody>
    </xdr:sp>
    <xdr:clientData/>
  </xdr:twoCellAnchor>
  <xdr:twoCellAnchor>
    <xdr:from>
      <xdr:col>16</xdr:col>
      <xdr:colOff>123265</xdr:colOff>
      <xdr:row>27</xdr:row>
      <xdr:rowOff>324971</xdr:rowOff>
    </xdr:from>
    <xdr:to>
      <xdr:col>18</xdr:col>
      <xdr:colOff>257735</xdr:colOff>
      <xdr:row>29</xdr:row>
      <xdr:rowOff>67235</xdr:rowOff>
    </xdr:to>
    <xdr:sp macro="" textlink="">
      <xdr:nvSpPr>
        <xdr:cNvPr id="6" name="矢印: U ターン 5">
          <a:extLst>
            <a:ext uri="{FF2B5EF4-FFF2-40B4-BE49-F238E27FC236}">
              <a16:creationId xmlns:a16="http://schemas.microsoft.com/office/drawing/2014/main" id="{F4EF58A7-6707-4AFB-8F2E-2CAB3DEAA5C3}"/>
            </a:ext>
          </a:extLst>
        </xdr:cNvPr>
        <xdr:cNvSpPr/>
      </xdr:nvSpPr>
      <xdr:spPr>
        <a:xfrm>
          <a:off x="11418794" y="8505265"/>
          <a:ext cx="851647" cy="459441"/>
        </a:xfrm>
        <a:prstGeom prst="utur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17</xdr:col>
      <xdr:colOff>145676</xdr:colOff>
      <xdr:row>36</xdr:row>
      <xdr:rowOff>33617</xdr:rowOff>
    </xdr:from>
    <xdr:to>
      <xdr:col>21</xdr:col>
      <xdr:colOff>347382</xdr:colOff>
      <xdr:row>37</xdr:row>
      <xdr:rowOff>56029</xdr:rowOff>
    </xdr:to>
    <xdr:sp macro="" textlink="">
      <xdr:nvSpPr>
        <xdr:cNvPr id="7" name="矢印: U ターン 6">
          <a:extLst>
            <a:ext uri="{FF2B5EF4-FFF2-40B4-BE49-F238E27FC236}">
              <a16:creationId xmlns:a16="http://schemas.microsoft.com/office/drawing/2014/main" id="{FCC66D6B-96C2-4CD0-8AAB-FAC6E744E048}"/>
            </a:ext>
          </a:extLst>
        </xdr:cNvPr>
        <xdr:cNvSpPr/>
      </xdr:nvSpPr>
      <xdr:spPr>
        <a:xfrm>
          <a:off x="11799794" y="11564470"/>
          <a:ext cx="1703294" cy="381000"/>
        </a:xfrm>
        <a:prstGeom prst="utur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747498-97DF-4F78-9A1B-88E5FD061099}">
  <dimension ref="A1:AN49"/>
  <sheetViews>
    <sheetView tabSelected="1" view="pageBreakPreview" zoomScale="85" zoomScaleNormal="100" zoomScaleSheetLayoutView="85" workbookViewId="0">
      <selection activeCell="E48" sqref="E48"/>
    </sheetView>
  </sheetViews>
  <sheetFormatPr defaultRowHeight="12.75" x14ac:dyDescent="0.4"/>
  <cols>
    <col min="1" max="1" width="25.25" style="2" customWidth="1"/>
    <col min="2" max="3" width="13.625" style="2" customWidth="1"/>
    <col min="4" max="5" width="20.625" style="2" customWidth="1"/>
    <col min="6" max="15" width="7.375" style="2" customWidth="1"/>
    <col min="16" max="16" width="4.375" style="2" customWidth="1"/>
    <col min="17" max="19" width="4.75" style="2" customWidth="1"/>
    <col min="20" max="21" width="5.125" style="2" customWidth="1"/>
    <col min="22" max="22" width="5.875" style="2" customWidth="1"/>
    <col min="23" max="23" width="7.25" style="2" hidden="1" customWidth="1"/>
    <col min="24" max="24" width="7.25" style="2" customWidth="1"/>
    <col min="25" max="25" width="34.75" style="2" customWidth="1"/>
    <col min="26" max="26" width="2.125" style="2" customWidth="1"/>
    <col min="27" max="27" width="7.625" style="2" customWidth="1"/>
    <col min="28" max="28" width="9" style="2"/>
    <col min="29" max="29" width="2.125" style="2" customWidth="1"/>
    <col min="30" max="30" width="9" style="2"/>
    <col min="31" max="31" width="2.125" style="2" customWidth="1"/>
    <col min="32" max="32" width="9" style="2"/>
    <col min="33" max="33" width="2.125" style="2" customWidth="1"/>
    <col min="34" max="34" width="10.625" style="2" customWidth="1"/>
    <col min="35" max="35" width="9" style="2"/>
    <col min="36" max="36" width="2.125" style="2" customWidth="1"/>
    <col min="37" max="37" width="9" style="2"/>
    <col min="38" max="38" width="2.125" style="2" customWidth="1"/>
    <col min="39" max="39" width="10.5" style="2" customWidth="1"/>
    <col min="40" max="16384" width="9" style="2"/>
  </cols>
  <sheetData>
    <row r="1" spans="1:40" x14ac:dyDescent="0.4">
      <c r="A1" s="1" t="s">
        <v>68</v>
      </c>
      <c r="B1" s="1"/>
      <c r="C1" s="1"/>
      <c r="D1" s="1"/>
      <c r="E1" s="1"/>
      <c r="F1" s="1"/>
      <c r="G1" s="1"/>
      <c r="H1" s="1"/>
      <c r="I1" s="1"/>
      <c r="J1" s="1"/>
      <c r="K1" s="1"/>
      <c r="L1" s="1"/>
      <c r="M1" s="1"/>
      <c r="N1" s="1"/>
      <c r="O1" s="1"/>
      <c r="P1" s="1"/>
      <c r="Q1" s="1"/>
      <c r="R1" s="1"/>
      <c r="S1" s="1"/>
      <c r="T1" s="1"/>
      <c r="U1" s="1"/>
      <c r="V1" s="1"/>
      <c r="W1" s="1"/>
      <c r="X1" s="1"/>
      <c r="Y1" s="1"/>
      <c r="Z1" s="1"/>
      <c r="AA1" s="1"/>
    </row>
    <row r="2" spans="1:40" x14ac:dyDescent="0.4">
      <c r="A2" s="3" t="s">
        <v>0</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4"/>
    </row>
    <row r="3" spans="1:40" ht="14.25" customHeight="1" x14ac:dyDescent="0.4">
      <c r="A3" s="3"/>
      <c r="B3" s="3"/>
      <c r="C3" s="3"/>
      <c r="D3" s="3"/>
      <c r="E3" s="3"/>
      <c r="F3" s="3"/>
      <c r="L3" s="32" t="s">
        <v>18</v>
      </c>
      <c r="M3" s="126" t="s">
        <v>19</v>
      </c>
      <c r="N3" s="127"/>
      <c r="P3" s="3"/>
      <c r="Q3" s="3"/>
      <c r="R3" s="3"/>
      <c r="S3" s="3"/>
      <c r="T3" s="3"/>
      <c r="U3" s="3"/>
      <c r="V3" s="3"/>
      <c r="X3" s="3"/>
      <c r="Y3" s="3"/>
      <c r="Z3" s="3"/>
      <c r="AA3" s="3"/>
      <c r="AB3" s="3"/>
      <c r="AC3" s="3"/>
      <c r="AD3" s="3"/>
      <c r="AE3" s="3"/>
      <c r="AF3" s="3"/>
      <c r="AG3" s="3"/>
      <c r="AH3" s="3"/>
      <c r="AI3" s="3"/>
      <c r="AJ3" s="3"/>
      <c r="AK3" s="4"/>
    </row>
    <row r="4" spans="1:40" ht="12.75" customHeight="1" x14ac:dyDescent="0.4">
      <c r="A4" s="3"/>
      <c r="B4" s="3"/>
      <c r="C4" s="3"/>
      <c r="D4" s="3"/>
      <c r="E4" s="3"/>
      <c r="F4" s="3"/>
      <c r="L4" s="39"/>
      <c r="M4" s="27" t="s">
        <v>33</v>
      </c>
      <c r="N4" s="55" t="s">
        <v>34</v>
      </c>
      <c r="P4" s="3"/>
      <c r="Q4" s="3"/>
      <c r="R4" s="3"/>
      <c r="S4" s="3"/>
      <c r="T4" s="3"/>
      <c r="U4" s="3"/>
      <c r="V4" s="3"/>
      <c r="X4" s="3"/>
      <c r="Y4" s="3"/>
      <c r="Z4" s="3"/>
      <c r="AA4" s="3"/>
      <c r="AB4" s="3"/>
      <c r="AC4" s="3"/>
      <c r="AD4" s="3"/>
      <c r="AE4" s="3"/>
      <c r="AF4" s="3"/>
      <c r="AG4" s="3"/>
      <c r="AH4" s="3"/>
      <c r="AI4" s="3"/>
      <c r="AJ4" s="3"/>
      <c r="AK4" s="4"/>
    </row>
    <row r="5" spans="1:40" x14ac:dyDescent="0.4">
      <c r="A5" s="3"/>
      <c r="B5" s="3"/>
      <c r="C5" s="3"/>
      <c r="D5" s="3"/>
      <c r="E5" s="3"/>
      <c r="F5" s="3"/>
      <c r="L5" s="39" t="s">
        <v>5</v>
      </c>
      <c r="M5" s="39" t="str">
        <f>IF(R24&gt;=1,"○","×")</f>
        <v>×</v>
      </c>
      <c r="N5" s="39" t="str">
        <f>IF(U24&gt;=2,"○","×")</f>
        <v>×</v>
      </c>
      <c r="P5" s="3"/>
      <c r="Q5" s="3"/>
      <c r="R5" s="3"/>
      <c r="S5" s="3"/>
      <c r="T5" s="3"/>
      <c r="U5" s="3"/>
      <c r="V5" s="3"/>
      <c r="X5" s="3"/>
      <c r="Y5" s="3"/>
      <c r="Z5" s="3"/>
      <c r="AA5" s="3"/>
      <c r="AB5" s="3"/>
      <c r="AC5" s="3"/>
      <c r="AD5" s="3"/>
      <c r="AE5" s="3"/>
      <c r="AF5" s="3"/>
      <c r="AG5" s="3"/>
      <c r="AH5" s="3"/>
      <c r="AI5" s="3"/>
      <c r="AJ5" s="3"/>
      <c r="AK5" s="4"/>
    </row>
    <row r="6" spans="1:40" x14ac:dyDescent="0.4">
      <c r="A6" s="3"/>
      <c r="B6" s="3"/>
      <c r="C6" s="3"/>
      <c r="D6" s="3"/>
      <c r="E6" s="3"/>
      <c r="F6" s="3"/>
      <c r="L6" s="39" t="s">
        <v>12</v>
      </c>
      <c r="M6" s="39" t="str">
        <f>IF(R36&gt;=1,"○","×")</f>
        <v>×</v>
      </c>
      <c r="N6" s="35"/>
      <c r="P6" s="3"/>
      <c r="Q6" s="3"/>
      <c r="R6" s="3"/>
      <c r="S6" s="3"/>
      <c r="T6" s="3"/>
      <c r="U6" s="3"/>
      <c r="V6" s="3"/>
      <c r="X6" s="3"/>
      <c r="Y6" s="3"/>
      <c r="Z6" s="3"/>
      <c r="AA6" s="3"/>
      <c r="AB6" s="3"/>
      <c r="AC6" s="3"/>
      <c r="AD6" s="3"/>
      <c r="AE6" s="3"/>
      <c r="AF6" s="3"/>
      <c r="AG6" s="3"/>
      <c r="AH6" s="3"/>
      <c r="AI6" s="3"/>
      <c r="AJ6" s="3"/>
      <c r="AK6" s="3"/>
      <c r="AL6" s="3"/>
      <c r="AM6" s="4"/>
    </row>
    <row r="7" spans="1:40" x14ac:dyDescent="0.4">
      <c r="A7" s="3"/>
      <c r="B7" s="3"/>
      <c r="C7" s="3"/>
      <c r="D7" s="3"/>
      <c r="E7" s="3"/>
      <c r="F7" s="3"/>
      <c r="L7" s="39" t="s">
        <v>13</v>
      </c>
      <c r="M7" s="39" t="str">
        <f>IF(AND(S44&gt;=1,T44&gt;=1,U44&gt;=2),"○","×")</f>
        <v>×</v>
      </c>
      <c r="N7" s="35"/>
      <c r="P7" s="3"/>
      <c r="Q7" s="3"/>
      <c r="R7" s="3"/>
      <c r="S7" s="3"/>
      <c r="T7" s="3"/>
      <c r="U7" s="3"/>
      <c r="V7" s="3"/>
      <c r="X7" s="3"/>
      <c r="Y7" s="3"/>
      <c r="Z7" s="75"/>
      <c r="AA7" s="75"/>
      <c r="AB7" s="3"/>
      <c r="AC7" s="3"/>
      <c r="AD7" s="3"/>
      <c r="AE7" s="3"/>
      <c r="AF7" s="3"/>
      <c r="AG7" s="3"/>
      <c r="AH7" s="3"/>
      <c r="AI7" s="3"/>
      <c r="AJ7" s="3"/>
      <c r="AK7" s="3"/>
      <c r="AL7" s="3"/>
      <c r="AM7" s="4"/>
    </row>
    <row r="8" spans="1:40" x14ac:dyDescent="0.4">
      <c r="O8" s="5"/>
      <c r="P8" s="5"/>
      <c r="V8" s="5"/>
      <c r="W8" s="5"/>
      <c r="X8" s="5"/>
      <c r="Y8" s="5"/>
      <c r="Z8" s="5"/>
      <c r="AA8" s="5"/>
      <c r="AG8" s="7"/>
      <c r="AH8" s="7"/>
      <c r="AI8" s="7"/>
      <c r="AJ8" s="7"/>
      <c r="AK8" s="7"/>
      <c r="AL8" s="7"/>
      <c r="AM8" s="7"/>
      <c r="AN8" s="7"/>
    </row>
    <row r="9" spans="1:40" ht="28.5" customHeight="1" thickBot="1" x14ac:dyDescent="0.45">
      <c r="A9" s="17" t="s">
        <v>5</v>
      </c>
      <c r="B9" s="76">
        <f>COUNTA(B12:B23)</f>
        <v>0</v>
      </c>
      <c r="C9" s="77"/>
      <c r="D9" s="2" t="s">
        <v>28</v>
      </c>
      <c r="AG9" s="7"/>
      <c r="AH9" s="7"/>
      <c r="AI9" s="7"/>
      <c r="AJ9" s="7"/>
      <c r="AK9" s="7"/>
      <c r="AL9" s="7"/>
      <c r="AM9" s="7"/>
      <c r="AN9" s="7"/>
    </row>
    <row r="10" spans="1:40" ht="24.75" customHeight="1" x14ac:dyDescent="0.4">
      <c r="A10" s="78" t="s">
        <v>32</v>
      </c>
      <c r="B10" s="79" t="s">
        <v>25</v>
      </c>
      <c r="C10" s="80"/>
      <c r="D10" s="83" t="s">
        <v>40</v>
      </c>
      <c r="E10" s="79" t="s">
        <v>8</v>
      </c>
      <c r="F10" s="128" t="s">
        <v>69</v>
      </c>
      <c r="G10" s="85"/>
      <c r="H10" s="85"/>
      <c r="I10" s="85"/>
      <c r="J10" s="85"/>
      <c r="K10" s="85"/>
      <c r="L10" s="86"/>
      <c r="M10" s="109" t="s">
        <v>70</v>
      </c>
      <c r="N10" s="110"/>
      <c r="O10" s="111"/>
      <c r="P10" s="122" t="s">
        <v>33</v>
      </c>
      <c r="Q10" s="122"/>
      <c r="R10" s="123"/>
      <c r="S10" s="121" t="s">
        <v>34</v>
      </c>
      <c r="T10" s="121"/>
      <c r="U10" s="121"/>
      <c r="V10" s="9"/>
      <c r="W10" s="9"/>
      <c r="X10" s="9"/>
      <c r="AG10" s="7"/>
      <c r="AH10" s="7"/>
      <c r="AI10" s="7"/>
      <c r="AJ10" s="7"/>
      <c r="AK10" s="7"/>
      <c r="AL10" s="7"/>
      <c r="AM10" s="7"/>
      <c r="AN10" s="7"/>
    </row>
    <row r="11" spans="1:40" ht="63.75" x14ac:dyDescent="0.4">
      <c r="A11" s="78"/>
      <c r="B11" s="81"/>
      <c r="C11" s="82"/>
      <c r="D11" s="84"/>
      <c r="E11" s="81"/>
      <c r="F11" s="46" t="s">
        <v>4</v>
      </c>
      <c r="G11" s="44" t="s">
        <v>72</v>
      </c>
      <c r="H11" s="44" t="s">
        <v>71</v>
      </c>
      <c r="I11" s="44" t="s">
        <v>56</v>
      </c>
      <c r="J11" s="44" t="s">
        <v>54</v>
      </c>
      <c r="K11" s="44" t="s">
        <v>57</v>
      </c>
      <c r="L11" s="47" t="s">
        <v>58</v>
      </c>
      <c r="M11" s="68" t="s">
        <v>29</v>
      </c>
      <c r="N11" s="74" t="s">
        <v>30</v>
      </c>
      <c r="O11" s="69" t="s">
        <v>31</v>
      </c>
      <c r="P11" s="52" t="s">
        <v>60</v>
      </c>
      <c r="Q11" s="8" t="s">
        <v>61</v>
      </c>
      <c r="R11" s="56" t="s">
        <v>59</v>
      </c>
      <c r="S11" s="8" t="s">
        <v>62</v>
      </c>
      <c r="T11" s="8" t="s">
        <v>61</v>
      </c>
      <c r="U11" s="56" t="s">
        <v>59</v>
      </c>
      <c r="V11" s="9"/>
      <c r="W11" s="9" t="s">
        <v>50</v>
      </c>
      <c r="X11" s="9"/>
      <c r="AG11" s="7"/>
      <c r="AH11" s="7"/>
      <c r="AI11" s="7"/>
      <c r="AJ11" s="7"/>
      <c r="AK11" s="7"/>
      <c r="AL11" s="7"/>
      <c r="AM11" s="7"/>
      <c r="AN11" s="7"/>
    </row>
    <row r="12" spans="1:40" ht="28.5" customHeight="1" x14ac:dyDescent="0.4">
      <c r="A12" s="78"/>
      <c r="B12" s="10"/>
      <c r="C12" s="10"/>
      <c r="D12" s="11"/>
      <c r="E12" s="45"/>
      <c r="F12" s="48"/>
      <c r="G12" s="31"/>
      <c r="H12" s="31"/>
      <c r="I12" s="31"/>
      <c r="J12" s="31"/>
      <c r="K12" s="31"/>
      <c r="L12" s="49"/>
      <c r="M12" s="48"/>
      <c r="N12" s="31"/>
      <c r="O12" s="49"/>
      <c r="P12" s="67" t="str">
        <f t="shared" ref="P12:P23" si="0">IF(OR(C12="専任",C12="専従"),"○","×")</f>
        <v>×</v>
      </c>
      <c r="Q12" s="54" t="str">
        <f t="shared" ref="Q12:Q23" si="1">IF(OR(F12="○",G12="○",H12="○"),"○","×")</f>
        <v>×</v>
      </c>
      <c r="R12" s="57" t="str">
        <f>IF(AND(P12="○",Q12="○"),"○","×")</f>
        <v>×</v>
      </c>
      <c r="S12" s="54" t="str">
        <f t="shared" ref="S12:S23" si="2">IF(B12="常勤","○","×")</f>
        <v>×</v>
      </c>
      <c r="T12" s="54" t="str">
        <f t="shared" ref="T12:T23" si="3">IF(OR(I12="○",J12="○",K12="○",L12="○"),"○","×")</f>
        <v>×</v>
      </c>
      <c r="U12" s="58" t="str">
        <f t="shared" ref="U12:U23" si="4">IF(AND(M12="○",N12="○",O12="○",S12="○",T12="○"),"○","×")</f>
        <v>×</v>
      </c>
      <c r="V12" s="12"/>
      <c r="W12" s="30">
        <f t="shared" ref="W12:W23" si="5">COUNTIF(M12:O12,"○")</f>
        <v>0</v>
      </c>
      <c r="X12" s="12"/>
      <c r="Y12" s="17" t="s">
        <v>26</v>
      </c>
      <c r="Z12" s="13"/>
      <c r="AA12" s="91" t="s">
        <v>25</v>
      </c>
      <c r="AB12" s="91"/>
      <c r="AC12" s="28"/>
      <c r="AD12" s="7"/>
    </row>
    <row r="13" spans="1:40" ht="28.5" customHeight="1" x14ac:dyDescent="0.4">
      <c r="A13" s="78"/>
      <c r="B13" s="10"/>
      <c r="C13" s="10"/>
      <c r="D13" s="11"/>
      <c r="E13" s="45"/>
      <c r="F13" s="48"/>
      <c r="G13" s="31"/>
      <c r="H13" s="31"/>
      <c r="I13" s="31"/>
      <c r="J13" s="31"/>
      <c r="K13" s="31"/>
      <c r="L13" s="49"/>
      <c r="M13" s="48"/>
      <c r="N13" s="31"/>
      <c r="O13" s="49"/>
      <c r="P13" s="67" t="str">
        <f t="shared" si="0"/>
        <v>×</v>
      </c>
      <c r="Q13" s="54" t="str">
        <f t="shared" si="1"/>
        <v>×</v>
      </c>
      <c r="R13" s="57" t="str">
        <f t="shared" ref="R13:R23" si="6">IF(AND(P13="○",Q13="○"),"○","×")</f>
        <v>×</v>
      </c>
      <c r="S13" s="54" t="str">
        <f t="shared" si="2"/>
        <v>×</v>
      </c>
      <c r="T13" s="54" t="str">
        <f t="shared" si="3"/>
        <v>×</v>
      </c>
      <c r="U13" s="58" t="str">
        <f t="shared" si="4"/>
        <v>×</v>
      </c>
      <c r="V13" s="12"/>
      <c r="W13" s="30">
        <f t="shared" si="5"/>
        <v>0</v>
      </c>
      <c r="X13" s="12"/>
      <c r="Y13" s="6" t="s">
        <v>4</v>
      </c>
      <c r="AA13" s="25" t="s">
        <v>6</v>
      </c>
      <c r="AB13" s="23" t="s">
        <v>1</v>
      </c>
      <c r="AC13" s="29"/>
      <c r="AD13" s="7"/>
    </row>
    <row r="14" spans="1:40" ht="28.5" customHeight="1" x14ac:dyDescent="0.4">
      <c r="A14" s="78"/>
      <c r="B14" s="10"/>
      <c r="C14" s="10"/>
      <c r="D14" s="11"/>
      <c r="E14" s="45"/>
      <c r="F14" s="48"/>
      <c r="G14" s="31"/>
      <c r="H14" s="31"/>
      <c r="I14" s="31"/>
      <c r="J14" s="31"/>
      <c r="K14" s="31"/>
      <c r="L14" s="49"/>
      <c r="M14" s="48"/>
      <c r="N14" s="31"/>
      <c r="O14" s="49"/>
      <c r="P14" s="67" t="str">
        <f t="shared" si="0"/>
        <v>×</v>
      </c>
      <c r="Q14" s="54" t="str">
        <f t="shared" si="1"/>
        <v>×</v>
      </c>
      <c r="R14" s="57" t="str">
        <f t="shared" si="6"/>
        <v>×</v>
      </c>
      <c r="S14" s="54" t="str">
        <f t="shared" si="2"/>
        <v>×</v>
      </c>
      <c r="T14" s="54" t="str">
        <f t="shared" si="3"/>
        <v>×</v>
      </c>
      <c r="U14" s="58" t="str">
        <f t="shared" si="4"/>
        <v>×</v>
      </c>
      <c r="V14" s="12"/>
      <c r="W14" s="30">
        <f t="shared" si="5"/>
        <v>0</v>
      </c>
      <c r="X14" s="12"/>
      <c r="Y14" s="23" t="s">
        <v>22</v>
      </c>
      <c r="Z14" s="14"/>
      <c r="AA14" s="26" t="s">
        <v>27</v>
      </c>
      <c r="AB14" s="23" t="s">
        <v>3</v>
      </c>
      <c r="AC14" s="29"/>
      <c r="AD14" s="7"/>
    </row>
    <row r="15" spans="1:40" ht="28.5" customHeight="1" x14ac:dyDescent="0.4">
      <c r="A15" s="78"/>
      <c r="B15" s="10"/>
      <c r="C15" s="10"/>
      <c r="D15" s="11"/>
      <c r="E15" s="45"/>
      <c r="F15" s="48"/>
      <c r="G15" s="31"/>
      <c r="H15" s="31"/>
      <c r="I15" s="31"/>
      <c r="J15" s="31"/>
      <c r="K15" s="31"/>
      <c r="L15" s="49"/>
      <c r="M15" s="48"/>
      <c r="N15" s="31"/>
      <c r="O15" s="49"/>
      <c r="P15" s="67" t="str">
        <f t="shared" si="0"/>
        <v>×</v>
      </c>
      <c r="Q15" s="54" t="str">
        <f t="shared" si="1"/>
        <v>×</v>
      </c>
      <c r="R15" s="57" t="str">
        <f t="shared" si="6"/>
        <v>×</v>
      </c>
      <c r="S15" s="54" t="str">
        <f t="shared" si="2"/>
        <v>×</v>
      </c>
      <c r="T15" s="54" t="str">
        <f t="shared" si="3"/>
        <v>×</v>
      </c>
      <c r="U15" s="58" t="str">
        <f t="shared" si="4"/>
        <v>×</v>
      </c>
      <c r="V15" s="12"/>
      <c r="W15" s="30">
        <f t="shared" si="5"/>
        <v>0</v>
      </c>
      <c r="X15" s="12"/>
      <c r="Y15" s="23" t="s">
        <v>23</v>
      </c>
      <c r="Z15" s="14"/>
      <c r="AA15" s="26"/>
      <c r="AB15" s="23" t="s">
        <v>16</v>
      </c>
      <c r="AC15" s="29"/>
      <c r="AD15" s="7"/>
    </row>
    <row r="16" spans="1:40" ht="28.5" customHeight="1" x14ac:dyDescent="0.4">
      <c r="A16" s="78"/>
      <c r="B16" s="10"/>
      <c r="C16" s="10"/>
      <c r="D16" s="11"/>
      <c r="E16" s="45"/>
      <c r="F16" s="48"/>
      <c r="G16" s="31"/>
      <c r="H16" s="31"/>
      <c r="I16" s="31"/>
      <c r="J16" s="31"/>
      <c r="K16" s="31"/>
      <c r="L16" s="49"/>
      <c r="M16" s="70"/>
      <c r="N16" s="40"/>
      <c r="O16" s="72"/>
      <c r="P16" s="67" t="str">
        <f t="shared" si="0"/>
        <v>×</v>
      </c>
      <c r="Q16" s="54" t="str">
        <f t="shared" si="1"/>
        <v>×</v>
      </c>
      <c r="R16" s="57" t="str">
        <f t="shared" si="6"/>
        <v>×</v>
      </c>
      <c r="S16" s="54" t="str">
        <f t="shared" si="2"/>
        <v>×</v>
      </c>
      <c r="T16" s="54" t="str">
        <f t="shared" si="3"/>
        <v>×</v>
      </c>
      <c r="U16" s="58" t="str">
        <f t="shared" si="4"/>
        <v>×</v>
      </c>
      <c r="V16" s="12"/>
      <c r="W16" s="30">
        <f t="shared" si="5"/>
        <v>0</v>
      </c>
      <c r="X16" s="12"/>
      <c r="Y16" s="24" t="s">
        <v>24</v>
      </c>
      <c r="Z16" s="14"/>
      <c r="AA16" s="26"/>
      <c r="AB16" s="23"/>
      <c r="AC16" s="29"/>
      <c r="AD16" s="7"/>
    </row>
    <row r="17" spans="1:40" ht="28.5" customHeight="1" x14ac:dyDescent="0.4">
      <c r="A17" s="78"/>
      <c r="B17" s="10"/>
      <c r="C17" s="10"/>
      <c r="D17" s="11"/>
      <c r="E17" s="45"/>
      <c r="F17" s="48"/>
      <c r="G17" s="31"/>
      <c r="H17" s="31"/>
      <c r="I17" s="31"/>
      <c r="J17" s="31"/>
      <c r="K17" s="31"/>
      <c r="L17" s="49"/>
      <c r="M17" s="70"/>
      <c r="N17" s="40"/>
      <c r="O17" s="72"/>
      <c r="P17" s="67" t="str">
        <f t="shared" si="0"/>
        <v>×</v>
      </c>
      <c r="Q17" s="54" t="str">
        <f t="shared" si="1"/>
        <v>×</v>
      </c>
      <c r="R17" s="57" t="str">
        <f t="shared" si="6"/>
        <v>×</v>
      </c>
      <c r="S17" s="54" t="str">
        <f t="shared" si="2"/>
        <v>×</v>
      </c>
      <c r="T17" s="54" t="str">
        <f t="shared" si="3"/>
        <v>×</v>
      </c>
      <c r="U17" s="58" t="str">
        <f t="shared" si="4"/>
        <v>×</v>
      </c>
      <c r="V17" s="12"/>
      <c r="W17" s="30">
        <f t="shared" si="5"/>
        <v>0</v>
      </c>
      <c r="X17" s="12"/>
      <c r="Y17" s="23" t="s">
        <v>20</v>
      </c>
      <c r="Z17" s="14"/>
      <c r="AA17" s="26"/>
      <c r="AB17" s="23"/>
      <c r="AC17" s="29"/>
      <c r="AD17" s="29"/>
      <c r="AE17" s="29"/>
      <c r="AG17" s="7"/>
      <c r="AH17" s="7"/>
      <c r="AI17" s="7"/>
      <c r="AJ17" s="7"/>
      <c r="AK17" s="7"/>
      <c r="AL17" s="7"/>
      <c r="AM17" s="7"/>
      <c r="AN17" s="7"/>
    </row>
    <row r="18" spans="1:40" ht="28.5" customHeight="1" x14ac:dyDescent="0.4">
      <c r="A18" s="78"/>
      <c r="B18" s="10"/>
      <c r="C18" s="10"/>
      <c r="D18" s="11"/>
      <c r="E18" s="45"/>
      <c r="F18" s="48"/>
      <c r="G18" s="31"/>
      <c r="H18" s="31"/>
      <c r="I18" s="31"/>
      <c r="J18" s="31"/>
      <c r="K18" s="31"/>
      <c r="L18" s="49"/>
      <c r="M18" s="70"/>
      <c r="N18" s="40"/>
      <c r="O18" s="72"/>
      <c r="P18" s="67" t="str">
        <f t="shared" si="0"/>
        <v>×</v>
      </c>
      <c r="Q18" s="54" t="str">
        <f t="shared" si="1"/>
        <v>×</v>
      </c>
      <c r="R18" s="57" t="str">
        <f t="shared" si="6"/>
        <v>×</v>
      </c>
      <c r="S18" s="54" t="str">
        <f t="shared" si="2"/>
        <v>×</v>
      </c>
      <c r="T18" s="54" t="str">
        <f t="shared" si="3"/>
        <v>×</v>
      </c>
      <c r="U18" s="58" t="str">
        <f t="shared" si="4"/>
        <v>×</v>
      </c>
      <c r="V18" s="12"/>
      <c r="W18" s="30">
        <f t="shared" si="5"/>
        <v>0</v>
      </c>
      <c r="X18" s="12"/>
      <c r="Y18" s="43" t="s">
        <v>53</v>
      </c>
      <c r="Z18" s="12"/>
      <c r="AA18" s="10"/>
      <c r="AB18" s="23"/>
      <c r="AC18" s="29"/>
      <c r="AI18" s="7"/>
      <c r="AJ18" s="7"/>
      <c r="AK18" s="7"/>
      <c r="AL18" s="7"/>
      <c r="AM18" s="7"/>
      <c r="AN18" s="7"/>
    </row>
    <row r="19" spans="1:40" ht="28.5" customHeight="1" x14ac:dyDescent="0.4">
      <c r="A19" s="78"/>
      <c r="B19" s="10"/>
      <c r="C19" s="10"/>
      <c r="D19" s="11"/>
      <c r="E19" s="45"/>
      <c r="F19" s="48"/>
      <c r="G19" s="31"/>
      <c r="H19" s="31"/>
      <c r="I19" s="31"/>
      <c r="J19" s="31"/>
      <c r="K19" s="31"/>
      <c r="L19" s="49"/>
      <c r="M19" s="70"/>
      <c r="N19" s="40"/>
      <c r="O19" s="72"/>
      <c r="P19" s="67" t="str">
        <f t="shared" si="0"/>
        <v>×</v>
      </c>
      <c r="Q19" s="54" t="str">
        <f t="shared" si="1"/>
        <v>×</v>
      </c>
      <c r="R19" s="57" t="str">
        <f t="shared" si="6"/>
        <v>×</v>
      </c>
      <c r="S19" s="54" t="str">
        <f t="shared" si="2"/>
        <v>×</v>
      </c>
      <c r="T19" s="54" t="str">
        <f t="shared" si="3"/>
        <v>×</v>
      </c>
      <c r="U19" s="58" t="str">
        <f t="shared" si="4"/>
        <v>×</v>
      </c>
      <c r="V19" s="12"/>
      <c r="W19" s="30">
        <f t="shared" si="5"/>
        <v>0</v>
      </c>
      <c r="X19" s="12"/>
      <c r="Y19" s="26" t="s">
        <v>21</v>
      </c>
      <c r="Z19" s="12"/>
      <c r="AA19" s="12"/>
      <c r="AI19" s="7"/>
      <c r="AJ19" s="7"/>
      <c r="AK19" s="7"/>
      <c r="AL19" s="7"/>
      <c r="AM19" s="7"/>
      <c r="AN19" s="7"/>
    </row>
    <row r="20" spans="1:40" ht="28.5" customHeight="1" x14ac:dyDescent="0.4">
      <c r="A20" s="78"/>
      <c r="B20" s="10"/>
      <c r="C20" s="10"/>
      <c r="D20" s="11"/>
      <c r="E20" s="45"/>
      <c r="F20" s="48"/>
      <c r="G20" s="31"/>
      <c r="H20" s="31"/>
      <c r="I20" s="31"/>
      <c r="J20" s="31"/>
      <c r="K20" s="31"/>
      <c r="L20" s="49"/>
      <c r="M20" s="70"/>
      <c r="N20" s="40"/>
      <c r="O20" s="72"/>
      <c r="P20" s="67" t="str">
        <f t="shared" si="0"/>
        <v>×</v>
      </c>
      <c r="Q20" s="54" t="str">
        <f t="shared" si="1"/>
        <v>×</v>
      </c>
      <c r="R20" s="57" t="str">
        <f t="shared" si="6"/>
        <v>×</v>
      </c>
      <c r="S20" s="54" t="str">
        <f t="shared" si="2"/>
        <v>×</v>
      </c>
      <c r="T20" s="54" t="str">
        <f t="shared" si="3"/>
        <v>×</v>
      </c>
      <c r="U20" s="58" t="str">
        <f t="shared" si="4"/>
        <v>×</v>
      </c>
      <c r="V20" s="12"/>
      <c r="W20" s="30">
        <f t="shared" si="5"/>
        <v>0</v>
      </c>
      <c r="X20" s="12"/>
      <c r="AI20" s="7"/>
      <c r="AJ20" s="7"/>
      <c r="AK20" s="7"/>
      <c r="AL20" s="7"/>
      <c r="AM20" s="7"/>
      <c r="AN20" s="7"/>
    </row>
    <row r="21" spans="1:40" ht="28.5" customHeight="1" x14ac:dyDescent="0.4">
      <c r="A21" s="78"/>
      <c r="B21" s="10"/>
      <c r="C21" s="10"/>
      <c r="D21" s="11"/>
      <c r="E21" s="45"/>
      <c r="F21" s="48"/>
      <c r="G21" s="31"/>
      <c r="H21" s="31"/>
      <c r="I21" s="31"/>
      <c r="J21" s="31"/>
      <c r="K21" s="31"/>
      <c r="L21" s="49"/>
      <c r="M21" s="70"/>
      <c r="N21" s="40"/>
      <c r="O21" s="72"/>
      <c r="P21" s="67" t="str">
        <f t="shared" si="0"/>
        <v>×</v>
      </c>
      <c r="Q21" s="54" t="str">
        <f t="shared" si="1"/>
        <v>×</v>
      </c>
      <c r="R21" s="57" t="str">
        <f t="shared" si="6"/>
        <v>×</v>
      </c>
      <c r="S21" s="54" t="str">
        <f t="shared" si="2"/>
        <v>×</v>
      </c>
      <c r="T21" s="54" t="str">
        <f t="shared" si="3"/>
        <v>×</v>
      </c>
      <c r="U21" s="58" t="str">
        <f t="shared" si="4"/>
        <v>×</v>
      </c>
      <c r="V21" s="12"/>
      <c r="W21" s="30">
        <f t="shared" si="5"/>
        <v>0</v>
      </c>
      <c r="X21" s="12"/>
      <c r="Y21" s="17" t="s">
        <v>51</v>
      </c>
      <c r="Z21" s="12"/>
      <c r="AA21" s="88" t="s">
        <v>52</v>
      </c>
      <c r="AB21" s="90"/>
      <c r="AC21" s="90"/>
      <c r="AD21" s="90"/>
      <c r="AE21" s="90"/>
      <c r="AF21" s="89"/>
      <c r="AI21" s="7"/>
      <c r="AJ21" s="7"/>
      <c r="AK21" s="7"/>
      <c r="AL21" s="7"/>
      <c r="AM21" s="7"/>
      <c r="AN21" s="7"/>
    </row>
    <row r="22" spans="1:40" ht="28.5" customHeight="1" x14ac:dyDescent="0.4">
      <c r="A22" s="78"/>
      <c r="B22" s="10"/>
      <c r="C22" s="10"/>
      <c r="D22" s="11"/>
      <c r="E22" s="45"/>
      <c r="F22" s="48"/>
      <c r="G22" s="31"/>
      <c r="H22" s="31"/>
      <c r="I22" s="31"/>
      <c r="J22" s="31"/>
      <c r="K22" s="31"/>
      <c r="L22" s="49"/>
      <c r="M22" s="70"/>
      <c r="N22" s="40"/>
      <c r="O22" s="72"/>
      <c r="P22" s="67" t="str">
        <f t="shared" si="0"/>
        <v>×</v>
      </c>
      <c r="Q22" s="54" t="str">
        <f t="shared" si="1"/>
        <v>×</v>
      </c>
      <c r="R22" s="57" t="str">
        <f t="shared" si="6"/>
        <v>×</v>
      </c>
      <c r="S22" s="54" t="str">
        <f t="shared" si="2"/>
        <v>×</v>
      </c>
      <c r="T22" s="54" t="str">
        <f t="shared" si="3"/>
        <v>×</v>
      </c>
      <c r="U22" s="58" t="str">
        <f t="shared" si="4"/>
        <v>×</v>
      </c>
      <c r="V22" s="12"/>
      <c r="W22" s="30">
        <f t="shared" si="5"/>
        <v>0</v>
      </c>
      <c r="X22" s="12"/>
      <c r="Y22" s="6" t="s">
        <v>4</v>
      </c>
      <c r="Z22" s="12"/>
      <c r="AA22" s="102" t="s">
        <v>22</v>
      </c>
      <c r="AB22" s="103"/>
      <c r="AC22" s="103"/>
      <c r="AD22" s="103"/>
      <c r="AE22" s="103"/>
      <c r="AF22" s="104"/>
      <c r="AI22" s="7"/>
      <c r="AJ22" s="7"/>
      <c r="AK22" s="7"/>
      <c r="AL22" s="7"/>
      <c r="AM22" s="7"/>
    </row>
    <row r="23" spans="1:40" ht="28.5" customHeight="1" thickBot="1" x14ac:dyDescent="0.45">
      <c r="A23" s="78"/>
      <c r="B23" s="10"/>
      <c r="C23" s="10"/>
      <c r="D23" s="11"/>
      <c r="E23" s="45"/>
      <c r="F23" s="50"/>
      <c r="G23" s="51"/>
      <c r="H23" s="51"/>
      <c r="I23" s="51"/>
      <c r="J23" s="51"/>
      <c r="K23" s="51"/>
      <c r="L23" s="61"/>
      <c r="M23" s="71"/>
      <c r="N23" s="53"/>
      <c r="O23" s="73"/>
      <c r="P23" s="67" t="str">
        <f t="shared" si="0"/>
        <v>×</v>
      </c>
      <c r="Q23" s="54" t="str">
        <f t="shared" si="1"/>
        <v>×</v>
      </c>
      <c r="R23" s="57" t="str">
        <f t="shared" si="6"/>
        <v>×</v>
      </c>
      <c r="S23" s="54" t="str">
        <f t="shared" si="2"/>
        <v>×</v>
      </c>
      <c r="T23" s="54" t="str">
        <f t="shared" si="3"/>
        <v>×</v>
      </c>
      <c r="U23" s="58" t="str">
        <f t="shared" si="4"/>
        <v>×</v>
      </c>
      <c r="V23" s="12"/>
      <c r="W23" s="30">
        <f t="shared" si="5"/>
        <v>0</v>
      </c>
      <c r="X23" s="12"/>
      <c r="Y23" s="23" t="s">
        <v>55</v>
      </c>
      <c r="Z23" s="12"/>
      <c r="AA23" s="112" t="s">
        <v>54</v>
      </c>
      <c r="AB23" s="113"/>
      <c r="AC23" s="113"/>
      <c r="AD23" s="113"/>
      <c r="AE23" s="113"/>
      <c r="AF23" s="114"/>
      <c r="AG23" s="7"/>
      <c r="AH23" s="7"/>
      <c r="AI23" s="7"/>
      <c r="AJ23" s="7"/>
      <c r="AK23" s="7"/>
      <c r="AL23" s="7"/>
      <c r="AM23" s="7"/>
    </row>
    <row r="24" spans="1:40" ht="28.5" customHeight="1" x14ac:dyDescent="0.4">
      <c r="P24" s="2">
        <f>COUNTIF(P12:P23,"○")</f>
        <v>0</v>
      </c>
      <c r="Q24" s="2">
        <f t="shared" ref="Q24:U24" si="7">COUNTIF(Q12:Q23,"○")</f>
        <v>0</v>
      </c>
      <c r="R24" s="59">
        <f t="shared" si="7"/>
        <v>0</v>
      </c>
      <c r="S24" s="2">
        <f t="shared" si="7"/>
        <v>0</v>
      </c>
      <c r="T24" s="2">
        <f t="shared" si="7"/>
        <v>0</v>
      </c>
      <c r="U24" s="59">
        <f t="shared" si="7"/>
        <v>0</v>
      </c>
      <c r="Y24" s="26" t="s">
        <v>7</v>
      </c>
      <c r="Z24" s="12"/>
      <c r="AA24" s="102" t="s">
        <v>23</v>
      </c>
      <c r="AB24" s="103"/>
      <c r="AC24" s="103"/>
      <c r="AD24" s="103"/>
      <c r="AE24" s="103"/>
      <c r="AF24" s="104"/>
      <c r="AG24" s="7"/>
      <c r="AH24" s="7"/>
      <c r="AI24" s="7"/>
      <c r="AJ24" s="7"/>
      <c r="AK24" s="7"/>
      <c r="AL24" s="7"/>
      <c r="AM24" s="7"/>
      <c r="AN24" s="7"/>
    </row>
    <row r="25" spans="1:40" ht="28.5" customHeight="1" x14ac:dyDescent="0.4">
      <c r="Y25" s="24"/>
      <c r="AA25" s="115" t="s">
        <v>24</v>
      </c>
      <c r="AB25" s="116"/>
      <c r="AC25" s="116"/>
      <c r="AD25" s="116"/>
      <c r="AE25" s="116"/>
      <c r="AF25" s="117"/>
      <c r="AG25" s="7"/>
      <c r="AH25" s="7"/>
      <c r="AI25" s="7"/>
      <c r="AJ25" s="7"/>
      <c r="AK25" s="7"/>
      <c r="AL25" s="7"/>
      <c r="AM25" s="7"/>
      <c r="AN25" s="7"/>
    </row>
    <row r="26" spans="1:40" ht="28.5" customHeight="1" x14ac:dyDescent="0.4">
      <c r="Y26" s="23"/>
      <c r="AA26" s="102"/>
      <c r="AB26" s="103"/>
      <c r="AC26" s="103"/>
      <c r="AD26" s="103"/>
      <c r="AE26" s="103"/>
      <c r="AF26" s="104"/>
      <c r="AG26" s="7"/>
      <c r="AH26" s="7"/>
      <c r="AI26" s="7"/>
      <c r="AJ26" s="7"/>
      <c r="AK26" s="7"/>
      <c r="AL26" s="7"/>
      <c r="AM26" s="7"/>
      <c r="AN26" s="7"/>
    </row>
    <row r="27" spans="1:40" ht="28.5" customHeight="1" x14ac:dyDescent="0.4">
      <c r="Y27" s="26"/>
      <c r="AA27" s="118"/>
      <c r="AB27" s="119"/>
      <c r="AC27" s="119"/>
      <c r="AD27" s="119"/>
      <c r="AE27" s="119"/>
      <c r="AF27" s="120"/>
      <c r="AG27" s="7"/>
      <c r="AH27" s="7"/>
      <c r="AI27" s="7"/>
      <c r="AJ27" s="7"/>
      <c r="AK27" s="7"/>
      <c r="AL27" s="7"/>
      <c r="AM27" s="7"/>
      <c r="AN27" s="7"/>
    </row>
    <row r="28" spans="1:40" ht="28.5" customHeight="1" x14ac:dyDescent="0.4">
      <c r="A28" s="15"/>
      <c r="G28" s="16"/>
      <c r="H28" s="16"/>
      <c r="I28" s="16"/>
      <c r="J28" s="16"/>
      <c r="K28" s="16"/>
      <c r="L28" s="16"/>
      <c r="M28" s="16"/>
      <c r="N28" s="16"/>
      <c r="Q28" s="16"/>
      <c r="R28" s="16"/>
      <c r="S28" s="16"/>
      <c r="T28" s="16"/>
      <c r="U28" s="16"/>
      <c r="AG28" s="7"/>
      <c r="AH28" s="7"/>
      <c r="AI28" s="7"/>
      <c r="AJ28" s="7"/>
      <c r="AK28" s="7"/>
      <c r="AL28" s="7"/>
      <c r="AM28" s="7"/>
      <c r="AN28" s="7"/>
    </row>
    <row r="29" spans="1:40" ht="28.5" customHeight="1" thickBot="1" x14ac:dyDescent="0.45">
      <c r="A29" s="17" t="s">
        <v>10</v>
      </c>
      <c r="B29" s="76">
        <f>COUNTA(B31:B35)</f>
        <v>0</v>
      </c>
      <c r="C29" s="77"/>
      <c r="D29" s="2" t="s">
        <v>2</v>
      </c>
      <c r="AG29" s="7"/>
      <c r="AH29" s="7"/>
      <c r="AI29" s="7"/>
      <c r="AJ29" s="7"/>
      <c r="AK29" s="7"/>
      <c r="AL29" s="7"/>
      <c r="AM29" s="7"/>
      <c r="AN29" s="7"/>
    </row>
    <row r="30" spans="1:40" ht="38.25" customHeight="1" x14ac:dyDescent="0.4">
      <c r="A30" s="87" t="s">
        <v>17</v>
      </c>
      <c r="B30" s="88" t="s">
        <v>35</v>
      </c>
      <c r="C30" s="89"/>
      <c r="D30" s="17" t="s">
        <v>40</v>
      </c>
      <c r="E30" s="18" t="s">
        <v>8</v>
      </c>
      <c r="F30" s="88" t="s">
        <v>11</v>
      </c>
      <c r="G30" s="90"/>
      <c r="H30" s="90"/>
      <c r="I30" s="89"/>
      <c r="J30" s="92" t="s">
        <v>15</v>
      </c>
      <c r="K30" s="92"/>
      <c r="L30" s="92"/>
      <c r="M30" s="20"/>
      <c r="N30" s="20"/>
      <c r="P30" s="8" t="s">
        <v>60</v>
      </c>
      <c r="Q30" s="19" t="s">
        <v>66</v>
      </c>
      <c r="R30" s="62" t="s">
        <v>59</v>
      </c>
      <c r="S30" s="64" t="s">
        <v>65</v>
      </c>
      <c r="T30" s="20"/>
      <c r="U30" s="20"/>
      <c r="Y30" s="17" t="s">
        <v>36</v>
      </c>
      <c r="AD30" s="7"/>
      <c r="AE30" s="7"/>
      <c r="AF30" s="7"/>
      <c r="AG30" s="7"/>
      <c r="AH30" s="7"/>
      <c r="AI30" s="7"/>
      <c r="AJ30" s="7"/>
    </row>
    <row r="31" spans="1:40" ht="28.5" customHeight="1" x14ac:dyDescent="0.4">
      <c r="A31" s="87"/>
      <c r="B31" s="10"/>
      <c r="C31" s="10"/>
      <c r="D31" s="11"/>
      <c r="E31" s="11"/>
      <c r="F31" s="94"/>
      <c r="G31" s="95"/>
      <c r="H31" s="95"/>
      <c r="I31" s="96"/>
      <c r="J31" s="93"/>
      <c r="K31" s="93"/>
      <c r="L31" s="93"/>
      <c r="M31" s="33"/>
      <c r="N31" s="33"/>
      <c r="P31" s="54" t="str">
        <f>IF(OR(C31="専任",C31="専従"),"○","×")</f>
        <v>×</v>
      </c>
      <c r="Q31" s="60" t="str">
        <f>IF(S31="○","○",(IF(F31="その他","要確認",(IF(OR(F31="公認心理士",F31="臨床心理士"),"○","×")))))</f>
        <v>×</v>
      </c>
      <c r="R31" s="63" t="str">
        <f>IF(AND(P31="○",Q31="○"),"○","×")</f>
        <v>×</v>
      </c>
      <c r="S31" s="65"/>
      <c r="T31" s="41"/>
      <c r="U31" s="41"/>
      <c r="Y31" s="23" t="s">
        <v>37</v>
      </c>
      <c r="AD31" s="7"/>
      <c r="AE31" s="7"/>
      <c r="AF31" s="7"/>
      <c r="AG31" s="7"/>
      <c r="AH31" s="7"/>
      <c r="AI31" s="7"/>
      <c r="AJ31" s="7"/>
      <c r="AK31" s="7"/>
    </row>
    <row r="32" spans="1:40" ht="28.5" customHeight="1" x14ac:dyDescent="0.4">
      <c r="A32" s="87"/>
      <c r="B32" s="10"/>
      <c r="C32" s="10"/>
      <c r="D32" s="11"/>
      <c r="E32" s="11"/>
      <c r="F32" s="94"/>
      <c r="G32" s="95"/>
      <c r="H32" s="95"/>
      <c r="I32" s="96"/>
      <c r="J32" s="93"/>
      <c r="K32" s="93"/>
      <c r="L32" s="93"/>
      <c r="M32" s="33"/>
      <c r="N32" s="33"/>
      <c r="P32" s="54" t="str">
        <f>IF(OR(C32="専任",C32="専従"),"○","×")</f>
        <v>×</v>
      </c>
      <c r="Q32" s="60" t="str">
        <f>IF(S32="○","○",(IF(F32="その他","要確認",(IF(OR(F32="公認心理士",F32="臨床心理士"),"○","×")))))</f>
        <v>×</v>
      </c>
      <c r="R32" s="63" t="str">
        <f t="shared" ref="R32:R35" si="8">IF(AND(P32="○",Q32="○"),"○","×")</f>
        <v>×</v>
      </c>
      <c r="S32" s="65"/>
      <c r="T32" s="41"/>
      <c r="U32" s="41"/>
      <c r="Y32" s="23" t="s">
        <v>38</v>
      </c>
      <c r="AD32" s="7"/>
      <c r="AE32" s="7"/>
      <c r="AF32" s="7"/>
      <c r="AG32" s="7"/>
      <c r="AH32" s="7"/>
      <c r="AI32" s="7"/>
      <c r="AJ32" s="7"/>
      <c r="AK32" s="7"/>
    </row>
    <row r="33" spans="1:37" ht="28.5" customHeight="1" x14ac:dyDescent="0.4">
      <c r="A33" s="87"/>
      <c r="B33" s="10"/>
      <c r="C33" s="10"/>
      <c r="D33" s="11"/>
      <c r="E33" s="11"/>
      <c r="F33" s="94"/>
      <c r="G33" s="95"/>
      <c r="H33" s="95"/>
      <c r="I33" s="96"/>
      <c r="J33" s="93"/>
      <c r="K33" s="93"/>
      <c r="L33" s="93"/>
      <c r="M33" s="33"/>
      <c r="N33" s="33"/>
      <c r="P33" s="54" t="str">
        <f>IF(OR(C33="専任",C33="専従"),"○","×")</f>
        <v>×</v>
      </c>
      <c r="Q33" s="60" t="str">
        <f>IF(S33="○","○",(IF(F33="その他","要確認",(IF(OR(F33="公認心理士",F33="臨床心理士"),"○","×")))))</f>
        <v>×</v>
      </c>
      <c r="R33" s="63" t="str">
        <f t="shared" si="8"/>
        <v>×</v>
      </c>
      <c r="S33" s="65"/>
      <c r="T33" s="41"/>
      <c r="U33" s="41"/>
      <c r="Y33" s="23" t="s">
        <v>39</v>
      </c>
      <c r="AD33" s="7"/>
      <c r="AE33" s="7"/>
      <c r="AF33" s="7"/>
      <c r="AG33" s="7"/>
      <c r="AH33" s="7"/>
      <c r="AI33" s="7"/>
      <c r="AJ33" s="7"/>
      <c r="AK33" s="7"/>
    </row>
    <row r="34" spans="1:37" ht="28.5" customHeight="1" x14ac:dyDescent="0.4">
      <c r="A34" s="87"/>
      <c r="B34" s="10"/>
      <c r="C34" s="10"/>
      <c r="D34" s="11"/>
      <c r="E34" s="11"/>
      <c r="F34" s="94"/>
      <c r="G34" s="95"/>
      <c r="H34" s="95"/>
      <c r="I34" s="96"/>
      <c r="J34" s="93"/>
      <c r="K34" s="93"/>
      <c r="L34" s="93"/>
      <c r="M34" s="33"/>
      <c r="N34" s="33"/>
      <c r="P34" s="54" t="str">
        <f>IF(OR(C34="専任",C34="専従"),"○","×")</f>
        <v>×</v>
      </c>
      <c r="Q34" s="60" t="str">
        <f>IF(S34="○","○",(IF(F34="その他","要確認",(IF(OR(F34="公認心理士",F34="臨床心理士"),"○","×")))))</f>
        <v>×</v>
      </c>
      <c r="R34" s="63" t="str">
        <f t="shared" si="8"/>
        <v>×</v>
      </c>
      <c r="S34" s="65"/>
      <c r="T34" s="41"/>
      <c r="U34" s="41"/>
      <c r="Y34" s="23"/>
      <c r="AD34" s="7"/>
      <c r="AE34" s="7"/>
      <c r="AF34" s="7"/>
      <c r="AG34" s="7"/>
      <c r="AH34" s="7"/>
      <c r="AI34" s="7"/>
      <c r="AJ34" s="7"/>
      <c r="AK34" s="7"/>
    </row>
    <row r="35" spans="1:37" ht="28.5" customHeight="1" thickBot="1" x14ac:dyDescent="0.45">
      <c r="A35" s="87"/>
      <c r="B35" s="10"/>
      <c r="C35" s="10"/>
      <c r="D35" s="11"/>
      <c r="E35" s="11"/>
      <c r="F35" s="94"/>
      <c r="G35" s="95"/>
      <c r="H35" s="95"/>
      <c r="I35" s="96"/>
      <c r="J35" s="93"/>
      <c r="K35" s="93"/>
      <c r="L35" s="93"/>
      <c r="M35" s="33"/>
      <c r="N35" s="33"/>
      <c r="P35" s="54" t="str">
        <f>IF(OR(C35="専任",C35="専従"),"○","×")</f>
        <v>×</v>
      </c>
      <c r="Q35" s="60" t="str">
        <f>IF(S35="○","○",(IF(F35="その他","要確認",(IF(OR(F35="公認心理士",F35="臨床心理士"),"○","×")))))</f>
        <v>×</v>
      </c>
      <c r="R35" s="63" t="str">
        <f t="shared" si="8"/>
        <v>×</v>
      </c>
      <c r="S35" s="66"/>
      <c r="T35" s="41"/>
      <c r="U35" s="41"/>
    </row>
    <row r="36" spans="1:37" ht="28.5" customHeight="1" x14ac:dyDescent="0.4">
      <c r="P36" s="2">
        <f>COUNTIF(P31:P35,"○")</f>
        <v>0</v>
      </c>
      <c r="Q36" s="2">
        <f>COUNTIF(Q31:Q35,"○")</f>
        <v>0</v>
      </c>
      <c r="R36" s="2">
        <f>COUNTIF(R31:R35,"○")</f>
        <v>0</v>
      </c>
    </row>
    <row r="37" spans="1:37" ht="28.5" customHeight="1" thickBot="1" x14ac:dyDescent="0.45">
      <c r="A37" s="17" t="s">
        <v>13</v>
      </c>
      <c r="B37" s="76">
        <f>COUNTA(B39:B43)</f>
        <v>0</v>
      </c>
      <c r="C37" s="77"/>
      <c r="D37" s="2" t="s">
        <v>2</v>
      </c>
    </row>
    <row r="38" spans="1:37" ht="35.25" customHeight="1" x14ac:dyDescent="0.4">
      <c r="A38" s="97" t="s">
        <v>46</v>
      </c>
      <c r="B38" s="88" t="s">
        <v>25</v>
      </c>
      <c r="C38" s="89"/>
      <c r="D38" s="17" t="s">
        <v>9</v>
      </c>
      <c r="E38" s="18" t="s">
        <v>8</v>
      </c>
      <c r="F38" s="88" t="s">
        <v>11</v>
      </c>
      <c r="G38" s="90"/>
      <c r="H38" s="90"/>
      <c r="I38" s="89"/>
      <c r="J38" s="92" t="s">
        <v>15</v>
      </c>
      <c r="K38" s="92"/>
      <c r="L38" s="92"/>
      <c r="M38" s="88" t="s">
        <v>14</v>
      </c>
      <c r="N38" s="90"/>
      <c r="O38" s="89"/>
      <c r="P38" s="8" t="s">
        <v>64</v>
      </c>
      <c r="Q38" s="8" t="s">
        <v>60</v>
      </c>
      <c r="R38" s="42" t="s">
        <v>66</v>
      </c>
      <c r="S38" s="42" t="s">
        <v>67</v>
      </c>
      <c r="T38" s="42" t="s">
        <v>63</v>
      </c>
      <c r="U38" s="62" t="s">
        <v>59</v>
      </c>
      <c r="V38" s="64" t="s">
        <v>65</v>
      </c>
      <c r="W38" s="21"/>
      <c r="X38" s="21"/>
      <c r="Y38" s="17" t="s">
        <v>36</v>
      </c>
      <c r="Z38" s="21"/>
      <c r="AA38" s="21"/>
    </row>
    <row r="39" spans="1:37" ht="28.5" customHeight="1" x14ac:dyDescent="0.4">
      <c r="A39" s="97"/>
      <c r="B39" s="10"/>
      <c r="C39" s="10"/>
      <c r="D39" s="11"/>
      <c r="E39" s="11"/>
      <c r="F39" s="94"/>
      <c r="G39" s="95"/>
      <c r="H39" s="95"/>
      <c r="I39" s="96"/>
      <c r="J39" s="93"/>
      <c r="K39" s="93"/>
      <c r="L39" s="93"/>
      <c r="M39" s="98"/>
      <c r="N39" s="99"/>
      <c r="O39" s="100"/>
      <c r="P39" s="54" t="str">
        <f>IF(B39="常勤","○","×")</f>
        <v>×</v>
      </c>
      <c r="Q39" s="54" t="str">
        <f>IF(OR(C39="専任",C39="専従"),"○","×")</f>
        <v>×</v>
      </c>
      <c r="R39" s="54" t="str">
        <f>IF(V39="○","○",(IF(F39="その他","要確認",(IF(OR(F39="精神保健福祉士",F39="保健師"),"○","×")))))</f>
        <v>×</v>
      </c>
      <c r="S39" s="54" t="str">
        <f>IF(M39="地域包括支援センター等との連携調整及び医療相談室の業務","○","×")</f>
        <v>×</v>
      </c>
      <c r="T39" s="54" t="str">
        <f>IF(M39="医療相談室の他の業務","○","×")</f>
        <v>×</v>
      </c>
      <c r="U39" s="54" t="str">
        <f>IF(T39="○",(IF(AND(Q39="○",R39="○"),"○","×")),(IF(S39="○",(IF(AND(P39="○",Q39="○",R39="○"),"○","×")),"×")))</f>
        <v>×</v>
      </c>
      <c r="V39" s="65"/>
      <c r="W39" s="22"/>
      <c r="X39" s="22"/>
      <c r="Y39" s="23" t="s">
        <v>44</v>
      </c>
      <c r="Z39" s="22"/>
      <c r="AA39" s="22"/>
    </row>
    <row r="40" spans="1:37" ht="28.5" customHeight="1" x14ac:dyDescent="0.4">
      <c r="A40" s="97"/>
      <c r="B40" s="10"/>
      <c r="C40" s="10"/>
      <c r="D40" s="11"/>
      <c r="E40" s="11"/>
      <c r="F40" s="94"/>
      <c r="G40" s="95"/>
      <c r="H40" s="95"/>
      <c r="I40" s="96"/>
      <c r="J40" s="93"/>
      <c r="K40" s="93"/>
      <c r="L40" s="93"/>
      <c r="M40" s="98"/>
      <c r="N40" s="99"/>
      <c r="O40" s="100"/>
      <c r="P40" s="54" t="str">
        <f>IF(B40="常勤","○","×")</f>
        <v>×</v>
      </c>
      <c r="Q40" s="54" t="str">
        <f>IF(OR(C40="専任",C40="専従"),"○","×")</f>
        <v>×</v>
      </c>
      <c r="R40" s="54" t="str">
        <f>IF(V40="○","○",(IF(F40="その他","要確認",(IF(OR(F40="精神保健福祉士",F40="保健師"),"○","×")))))</f>
        <v>×</v>
      </c>
      <c r="S40" s="54" t="str">
        <f>IF(M40="地域包括支援センター等との連携調整及び医療相談室の業務","○","×")</f>
        <v>×</v>
      </c>
      <c r="T40" s="54" t="str">
        <f>IF(M40="医療相談室の他の業務","○","×")</f>
        <v>×</v>
      </c>
      <c r="U40" s="54" t="str">
        <f>IF(T40="○",(IF(AND(Q40="○",R40="○"),"○","×")),(IF(S40="○",(IF(AND(P40="○",Q40="○",R40="○"),"○","×")),"×")))</f>
        <v>×</v>
      </c>
      <c r="V40" s="65"/>
      <c r="W40" s="22"/>
      <c r="X40" s="22"/>
      <c r="Y40" s="23" t="s">
        <v>45</v>
      </c>
      <c r="Z40" s="22"/>
      <c r="AA40" s="22"/>
    </row>
    <row r="41" spans="1:37" ht="28.5" customHeight="1" x14ac:dyDescent="0.4">
      <c r="A41" s="97"/>
      <c r="B41" s="10"/>
      <c r="C41" s="10"/>
      <c r="D41" s="11"/>
      <c r="E41" s="11"/>
      <c r="F41" s="94"/>
      <c r="G41" s="95"/>
      <c r="H41" s="95"/>
      <c r="I41" s="96"/>
      <c r="J41" s="93"/>
      <c r="K41" s="93"/>
      <c r="L41" s="93"/>
      <c r="M41" s="98"/>
      <c r="N41" s="99"/>
      <c r="O41" s="100"/>
      <c r="P41" s="54" t="str">
        <f>IF(B41="常勤","○","×")</f>
        <v>×</v>
      </c>
      <c r="Q41" s="54" t="str">
        <f>IF(OR(C41="専任",C41="専従"),"○","×")</f>
        <v>×</v>
      </c>
      <c r="R41" s="54" t="str">
        <f>IF(V41="○","○",(IF(F41="その他","要確認",(IF(OR(F41="精神保健福祉士",F41="保健師"),"○","×")))))</f>
        <v>×</v>
      </c>
      <c r="S41" s="54" t="str">
        <f>IF(M41="地域包括支援センター等との連携調整及び医療相談室の業務","○","×")</f>
        <v>×</v>
      </c>
      <c r="T41" s="54" t="str">
        <f>IF(M41="医療相談室の他の業務","○","×")</f>
        <v>×</v>
      </c>
      <c r="U41" s="54" t="str">
        <f>IF(T41="○",(IF(AND(Q41="○",R41="○"),"○","×")),(IF(S41="○",(IF(AND(P41="○",Q41="○",R41="○"),"○","×")),"×")))</f>
        <v>×</v>
      </c>
      <c r="V41" s="65"/>
      <c r="W41" s="22"/>
      <c r="X41" s="22"/>
      <c r="Y41" s="23" t="s">
        <v>39</v>
      </c>
      <c r="Z41" s="22"/>
      <c r="AA41" s="22"/>
    </row>
    <row r="42" spans="1:37" ht="28.5" customHeight="1" x14ac:dyDescent="0.4">
      <c r="A42" s="97"/>
      <c r="B42" s="10"/>
      <c r="C42" s="10"/>
      <c r="D42" s="11"/>
      <c r="E42" s="11"/>
      <c r="F42" s="94"/>
      <c r="G42" s="95"/>
      <c r="H42" s="95"/>
      <c r="I42" s="96"/>
      <c r="J42" s="93"/>
      <c r="K42" s="93"/>
      <c r="L42" s="93"/>
      <c r="M42" s="98"/>
      <c r="N42" s="99"/>
      <c r="O42" s="100"/>
      <c r="P42" s="54" t="str">
        <f>IF(B42="常勤","○","×")</f>
        <v>×</v>
      </c>
      <c r="Q42" s="54" t="str">
        <f>IF(OR(C42="専任",C42="専従"),"○","×")</f>
        <v>×</v>
      </c>
      <c r="R42" s="54" t="str">
        <f>IF(V42="○","○",(IF(F42="その他","要確認",(IF(OR(F42="精神保健福祉士",F42="保健師"),"○","×")))))</f>
        <v>×</v>
      </c>
      <c r="S42" s="54" t="str">
        <f>IF(M42="地域包括支援センター等との連携調整及び医療相談室の業務","○","×")</f>
        <v>×</v>
      </c>
      <c r="T42" s="54" t="str">
        <f>IF(M42="医療相談室の他の業務","○","×")</f>
        <v>×</v>
      </c>
      <c r="U42" s="54" t="str">
        <f t="shared" ref="U42:U43" si="9">IF(T42="○",(IF(AND(Q42="○",R42="○"),"○","×")),(IF(S42="○",(IF(AND(P42="○",Q42="○",R42="○"),"○","×")),"×")))</f>
        <v>×</v>
      </c>
      <c r="V42" s="65"/>
      <c r="W42" s="22"/>
      <c r="X42" s="22"/>
      <c r="Y42" s="23"/>
      <c r="Z42" s="22"/>
      <c r="AA42" s="22"/>
    </row>
    <row r="43" spans="1:37" ht="28.5" customHeight="1" thickBot="1" x14ac:dyDescent="0.45">
      <c r="A43" s="97"/>
      <c r="B43" s="10"/>
      <c r="C43" s="10"/>
      <c r="D43" s="11"/>
      <c r="E43" s="11"/>
      <c r="F43" s="94"/>
      <c r="G43" s="95"/>
      <c r="H43" s="95"/>
      <c r="I43" s="96"/>
      <c r="J43" s="93"/>
      <c r="K43" s="93"/>
      <c r="L43" s="93"/>
      <c r="M43" s="98"/>
      <c r="N43" s="99"/>
      <c r="O43" s="100"/>
      <c r="P43" s="54" t="str">
        <f>IF(B43="常勤","○","×")</f>
        <v>×</v>
      </c>
      <c r="Q43" s="54" t="str">
        <f>IF(OR(C43="専任",C43="専従"),"○","×")</f>
        <v>×</v>
      </c>
      <c r="R43" s="54" t="str">
        <f>IF(V43="○","○",(IF(F43="その他","要確認",(IF(OR(F43="精神保健福祉士",F43="保健師"),"○","×")))))</f>
        <v>×</v>
      </c>
      <c r="S43" s="54" t="str">
        <f>IF(M43="地域包括支援センター等との連携調整及び医療相談室の業務","○","×")</f>
        <v>×</v>
      </c>
      <c r="T43" s="54" t="str">
        <f>IF(M43="医療相談室の他の業務","○","×")</f>
        <v>×</v>
      </c>
      <c r="U43" s="54" t="str">
        <f t="shared" si="9"/>
        <v>×</v>
      </c>
      <c r="V43" s="66"/>
      <c r="W43" s="22"/>
      <c r="X43" s="22"/>
      <c r="Y43" s="22"/>
      <c r="Z43" s="22"/>
      <c r="AA43" s="22"/>
    </row>
    <row r="44" spans="1:37" ht="28.5" customHeight="1" x14ac:dyDescent="0.4">
      <c r="P44" s="2">
        <f>COUNTIF(P39:P43,"○")</f>
        <v>0</v>
      </c>
      <c r="Q44" s="2">
        <f t="shared" ref="Q44:V44" si="10">COUNTIF(Q39:Q43,"○")</f>
        <v>0</v>
      </c>
      <c r="R44" s="2">
        <f t="shared" si="10"/>
        <v>0</v>
      </c>
      <c r="S44" s="2">
        <f t="shared" si="10"/>
        <v>0</v>
      </c>
      <c r="T44" s="2">
        <f t="shared" si="10"/>
        <v>0</v>
      </c>
      <c r="U44" s="2">
        <f t="shared" si="10"/>
        <v>0</v>
      </c>
      <c r="V44" s="2">
        <f t="shared" si="10"/>
        <v>0</v>
      </c>
      <c r="Y44" s="88" t="s">
        <v>41</v>
      </c>
      <c r="Z44" s="90"/>
      <c r="AA44" s="89"/>
    </row>
    <row r="45" spans="1:37" ht="28.5" customHeight="1" x14ac:dyDescent="0.4">
      <c r="A45" s="17" t="s">
        <v>47</v>
      </c>
      <c r="B45" s="101">
        <f>COUNTA(B47:B48)</f>
        <v>0</v>
      </c>
      <c r="C45" s="101"/>
      <c r="D45" s="2" t="s">
        <v>28</v>
      </c>
      <c r="Y45" s="102" t="s">
        <v>42</v>
      </c>
      <c r="Z45" s="103"/>
      <c r="AA45" s="104"/>
    </row>
    <row r="46" spans="1:37" ht="28.5" customHeight="1" x14ac:dyDescent="0.4">
      <c r="A46" s="105" t="s">
        <v>49</v>
      </c>
      <c r="B46" s="87" t="s">
        <v>25</v>
      </c>
      <c r="C46" s="87"/>
      <c r="D46" s="34" t="s">
        <v>9</v>
      </c>
      <c r="E46" s="18" t="s">
        <v>8</v>
      </c>
      <c r="F46" s="87" t="s">
        <v>48</v>
      </c>
      <c r="G46" s="87"/>
      <c r="H46" s="87"/>
      <c r="I46" s="87"/>
      <c r="J46" s="87"/>
      <c r="K46" s="87"/>
      <c r="L46" s="87"/>
      <c r="M46" s="4"/>
      <c r="N46" s="4"/>
      <c r="O46" s="4"/>
      <c r="P46" s="4"/>
      <c r="Q46" s="37"/>
      <c r="R46" s="37"/>
      <c r="S46" s="37"/>
      <c r="T46" s="37"/>
      <c r="U46" s="37"/>
      <c r="Y46" s="102" t="s">
        <v>43</v>
      </c>
      <c r="Z46" s="103"/>
      <c r="AA46" s="104"/>
    </row>
    <row r="47" spans="1:37" ht="28.5" customHeight="1" x14ac:dyDescent="0.4">
      <c r="A47" s="106"/>
      <c r="B47" s="10"/>
      <c r="C47" s="10"/>
      <c r="D47" s="11"/>
      <c r="E47" s="11"/>
      <c r="F47" s="124"/>
      <c r="G47" s="124"/>
      <c r="H47" s="124"/>
      <c r="I47" s="124"/>
      <c r="J47" s="124"/>
      <c r="K47" s="124"/>
      <c r="L47" s="124"/>
      <c r="Y47" s="36"/>
      <c r="Z47" s="36"/>
      <c r="AA47" s="36"/>
    </row>
    <row r="48" spans="1:37" ht="28.5" customHeight="1" x14ac:dyDescent="0.4">
      <c r="A48" s="107"/>
      <c r="B48" s="38"/>
      <c r="C48" s="38"/>
      <c r="D48" s="11"/>
      <c r="E48" s="11"/>
      <c r="F48" s="125"/>
      <c r="G48" s="125"/>
      <c r="H48" s="125"/>
      <c r="I48" s="125"/>
      <c r="J48" s="125"/>
      <c r="K48" s="125"/>
      <c r="L48" s="125"/>
      <c r="Y48" s="108"/>
      <c r="Z48" s="108"/>
      <c r="AA48" s="108"/>
    </row>
    <row r="49" spans="25:27" x14ac:dyDescent="0.4">
      <c r="Y49" s="108"/>
      <c r="Z49" s="108"/>
      <c r="AA49" s="108"/>
    </row>
  </sheetData>
  <mergeCells count="66">
    <mergeCell ref="M3:N3"/>
    <mergeCell ref="F35:I35"/>
    <mergeCell ref="F46:L46"/>
    <mergeCell ref="F47:L47"/>
    <mergeCell ref="F48:L48"/>
    <mergeCell ref="F42:I42"/>
    <mergeCell ref="F43:I43"/>
    <mergeCell ref="J42:L42"/>
    <mergeCell ref="Y49:AA49"/>
    <mergeCell ref="M10:O10"/>
    <mergeCell ref="AA22:AF22"/>
    <mergeCell ref="AA23:AF23"/>
    <mergeCell ref="AA24:AF24"/>
    <mergeCell ref="AA25:AF25"/>
    <mergeCell ref="AA27:AF27"/>
    <mergeCell ref="S10:U10"/>
    <mergeCell ref="M41:O41"/>
    <mergeCell ref="M42:O42"/>
    <mergeCell ref="M43:O43"/>
    <mergeCell ref="Y44:AA44"/>
    <mergeCell ref="AA26:AF26"/>
    <mergeCell ref="P10:R10"/>
    <mergeCell ref="B45:C45"/>
    <mergeCell ref="Y45:AA45"/>
    <mergeCell ref="A46:A48"/>
    <mergeCell ref="B46:C46"/>
    <mergeCell ref="Y46:AA46"/>
    <mergeCell ref="Y48:AA48"/>
    <mergeCell ref="B37:C37"/>
    <mergeCell ref="A38:A43"/>
    <mergeCell ref="B38:C38"/>
    <mergeCell ref="M38:O38"/>
    <mergeCell ref="M39:O39"/>
    <mergeCell ref="M40:O40"/>
    <mergeCell ref="J43:L43"/>
    <mergeCell ref="F38:I38"/>
    <mergeCell ref="F39:I39"/>
    <mergeCell ref="F40:I40"/>
    <mergeCell ref="F41:I41"/>
    <mergeCell ref="J38:L38"/>
    <mergeCell ref="J39:L39"/>
    <mergeCell ref="J40:L40"/>
    <mergeCell ref="J41:L41"/>
    <mergeCell ref="B29:C29"/>
    <mergeCell ref="A30:A35"/>
    <mergeCell ref="B30:C30"/>
    <mergeCell ref="AA21:AF21"/>
    <mergeCell ref="AA12:AB12"/>
    <mergeCell ref="J30:L30"/>
    <mergeCell ref="J31:L31"/>
    <mergeCell ref="J32:L32"/>
    <mergeCell ref="J33:L33"/>
    <mergeCell ref="J34:L34"/>
    <mergeCell ref="J35:L35"/>
    <mergeCell ref="F30:I30"/>
    <mergeCell ref="F31:I31"/>
    <mergeCell ref="F32:I32"/>
    <mergeCell ref="F33:I33"/>
    <mergeCell ref="F34:I34"/>
    <mergeCell ref="Z7:AA7"/>
    <mergeCell ref="B9:C9"/>
    <mergeCell ref="A10:A23"/>
    <mergeCell ref="B10:C11"/>
    <mergeCell ref="D10:D11"/>
    <mergeCell ref="E10:E11"/>
    <mergeCell ref="F10:L10"/>
  </mergeCells>
  <phoneticPr fontId="2"/>
  <dataValidations count="13">
    <dataValidation type="list" allowBlank="1" showInputMessage="1" showErrorMessage="1" sqref="C12:C23 C39 C31" xr:uid="{7549AD80-9618-4984-804B-2A9640FEF915}">
      <formula1>$AB$13:$AB$15</formula1>
    </dataValidation>
    <dataValidation type="list" allowBlank="1" showInputMessage="1" showErrorMessage="1" sqref="F47" xr:uid="{C9F4FDE0-4587-4F63-AD2C-897626DD0B61}">
      <formula1>"地域包括支援センター等との連携調整及び医療相談室の業務"</formula1>
    </dataValidation>
    <dataValidation type="list" allowBlank="1" showInputMessage="1" showErrorMessage="1" sqref="C47" xr:uid="{4112CD2A-E777-46A4-8234-BAAAD9558D94}">
      <formula1>$AB$13</formula1>
    </dataValidation>
    <dataValidation type="list" allowBlank="1" showInputMessage="1" showErrorMessage="1" sqref="B47" xr:uid="{C426E77C-B706-4BEA-AAAE-369C9E605887}">
      <formula1>$AA$13</formula1>
    </dataValidation>
    <dataValidation type="list" allowBlank="1" showInputMessage="1" showErrorMessage="1" sqref="F39:F43" xr:uid="{08BA3280-BB24-4A25-AE32-3374C4F8F534}">
      <formula1>$Y$39:$Y$41</formula1>
    </dataValidation>
    <dataValidation type="list" allowBlank="1" showInputMessage="1" showErrorMessage="1" sqref="M39:O43" xr:uid="{E8A358A3-C24C-4377-AAC5-9DE57CA2C4BB}">
      <formula1>"地域包括支援センター等との連携調整及び医療相談室の業務,医療相談室の他の業務"</formula1>
    </dataValidation>
    <dataValidation type="list" allowBlank="1" showInputMessage="1" showErrorMessage="1" sqref="Z39:AA43 W39:X43 Y43" xr:uid="{81AE26A4-21D2-4B1F-89BC-40B401796588}">
      <formula1>$AI$24:$AI$29</formula1>
    </dataValidation>
    <dataValidation type="list" allowBlank="1" showInputMessage="1" showErrorMessage="1" sqref="F31:F35" xr:uid="{62FE3682-EE22-4489-ABD2-A1003CE821D4}">
      <formula1>$Y$31:$Y$33</formula1>
    </dataValidation>
    <dataValidation type="list" allowBlank="1" showInputMessage="1" showErrorMessage="1" sqref="C32:C35 C40:C43" xr:uid="{30E8AEB9-45F3-4AC1-9972-3F72843D6F23}">
      <formula1>$AB$13:$AB$18</formula1>
    </dataValidation>
    <dataValidation type="list" allowBlank="1" showInputMessage="1" showErrorMessage="1" sqref="B12:B23 B39:B43 B31:B35" xr:uid="{1A4758FF-E89B-4EFD-A5D9-318A42596F82}">
      <formula1>$AA$13:$AA$14</formula1>
    </dataValidation>
    <dataValidation type="list" allowBlank="1" showInputMessage="1" showErrorMessage="1" sqref="F12:O23 S31:S35 V39:V43" xr:uid="{7146C86E-3C7D-4555-95F6-2C9FE3BCF459}">
      <formula1>"○"</formula1>
    </dataValidation>
    <dataValidation type="list" allowBlank="1" showInputMessage="1" showErrorMessage="1" sqref="V12:V23 X12:X23" xr:uid="{AF5F9F8D-A703-4912-BEEC-670AE44A9891}">
      <formula1>$AK$8:$AK$9</formula1>
    </dataValidation>
    <dataValidation type="list" allowBlank="1" showInputMessage="1" showErrorMessage="1" sqref="B29 B37" xr:uid="{D917FB64-B9F5-495D-9286-8412B6A422A8}">
      <formula1>$AG$8:$AG$21</formula1>
    </dataValidation>
  </dataValidations>
  <pageMargins left="0.70866141732283472" right="0.70866141732283472" top="0.55118110236220474" bottom="0.55118110236220474" header="0.31496062992125984" footer="0.31496062992125984"/>
  <pageSetup paperSize="9" scale="70" orientation="landscape" r:id="rId1"/>
  <rowBreaks count="1" manualBreakCount="1">
    <brk id="28" max="1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人員配置一覧</vt:lpstr>
      <vt:lpstr>人員配置一覧!Print_Area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宮本 寛久</dc:creator>
  <cp:lastModifiedBy>0253.入江　一輝</cp:lastModifiedBy>
  <cp:lastPrinted>2023-12-25T02:42:47Z</cp:lastPrinted>
  <dcterms:created xsi:type="dcterms:W3CDTF">2023-12-14T01:45:24Z</dcterms:created>
  <dcterms:modified xsi:type="dcterms:W3CDTF">2023-12-25T02:45:12Z</dcterms:modified>
</cp:coreProperties>
</file>