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s980275\Desktop\"/>
    </mc:Choice>
  </mc:AlternateContent>
  <bookViews>
    <workbookView xWindow="0" yWindow="0" windowWidth="17940" windowHeight="9375" tabRatio="795" activeTab="2"/>
  </bookViews>
  <sheets>
    <sheet name="（第９号様式）請求額通知書【入力例】" sheetId="2" r:id="rId1"/>
    <sheet name="（請求額通知書第１号様式）委託入所者一覧表【入力例】" sheetId="6" r:id="rId2"/>
    <sheet name="施設用作成シート【入力例】" sheetId="1" r:id="rId3"/>
    <sheet name="リスト【入力例】" sheetId="3" r:id="rId4"/>
  </sheets>
  <definedNames>
    <definedName name="_xlnm._FilterDatabase" localSheetId="1" hidden="1">'（請求額通知書第１号様式）委託入所者一覧表【入力例】'!$C$11:$C$11</definedName>
    <definedName name="_xlnm._FilterDatabase" localSheetId="2" hidden="1">施設用作成シート【入力例】!$A$17:$O$117</definedName>
    <definedName name="_xlnm.Print_Area" localSheetId="1">'（請求額通知書第１号様式）委託入所者一覧表【入力例】'!$D$6:$O$111</definedName>
    <definedName name="_xlnm.Print_Area" localSheetId="0">'（第９号様式）請求額通知書【入力例】'!$A$1:$M$42</definedName>
    <definedName name="_xlnm.Print_Area" localSheetId="2">施設用作成シート【入力例】!$A$1:$Q$118</definedName>
    <definedName name="名簿一覧">施設用作成シート【入力例】!$B$17:$M$117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 i="6" l="1"/>
  <c r="I7" i="2"/>
  <c r="G11" i="1" l="1"/>
  <c r="I30" i="2"/>
  <c r="G30" i="2"/>
  <c r="K18" i="1" l="1"/>
  <c r="E7" i="1" l="1"/>
  <c r="D12" i="6" l="1" a="1"/>
  <c r="D12" i="6" s="1"/>
  <c r="H11" i="1"/>
  <c r="O8" i="6"/>
  <c r="K22" i="6" l="1" a="1"/>
  <c r="K22" i="6" s="1"/>
  <c r="O111" i="6" a="1"/>
  <c r="O111" i="6" s="1"/>
  <c r="N111" i="6" a="1"/>
  <c r="N111" i="6" s="1"/>
  <c r="M111" i="6" a="1"/>
  <c r="M111" i="6" s="1"/>
  <c r="L111" i="6" a="1"/>
  <c r="L111" i="6" s="1"/>
  <c r="K111" i="6" a="1"/>
  <c r="K111" i="6" s="1"/>
  <c r="J111" i="6" a="1"/>
  <c r="J111" i="6" s="1"/>
  <c r="I111" i="6" a="1"/>
  <c r="I111" i="6" s="1"/>
  <c r="H111" i="6" a="1"/>
  <c r="H111" i="6" s="1"/>
  <c r="G111" i="6" a="1"/>
  <c r="G111" i="6" s="1"/>
  <c r="F111" i="6" a="1"/>
  <c r="F111" i="6" s="1"/>
  <c r="E111" i="6" a="1"/>
  <c r="E111" i="6" s="1"/>
  <c r="D111" i="6" a="1"/>
  <c r="D111" i="6" s="1"/>
  <c r="C111" i="6" a="1"/>
  <c r="C111" i="6" s="1"/>
  <c r="B111" i="6" a="1"/>
  <c r="B111" i="6" s="1"/>
  <c r="O110" i="6" a="1"/>
  <c r="O110" i="6" s="1"/>
  <c r="N110" i="6" a="1"/>
  <c r="N110" i="6" s="1"/>
  <c r="M110" i="6" a="1"/>
  <c r="M110" i="6" s="1"/>
  <c r="L110" i="6" a="1"/>
  <c r="L110" i="6" s="1"/>
  <c r="K110" i="6" a="1"/>
  <c r="K110" i="6" s="1"/>
  <c r="J110" i="6" a="1"/>
  <c r="J110" i="6" s="1"/>
  <c r="I110" i="6" a="1"/>
  <c r="I110" i="6" s="1"/>
  <c r="H110" i="6" a="1"/>
  <c r="H110" i="6" s="1"/>
  <c r="G110" i="6" a="1"/>
  <c r="G110" i="6" s="1"/>
  <c r="F110" i="6" a="1"/>
  <c r="F110" i="6" s="1"/>
  <c r="E110" i="6" a="1"/>
  <c r="E110" i="6" s="1"/>
  <c r="D110" i="6" a="1"/>
  <c r="D110" i="6" s="1"/>
  <c r="C110" i="6" a="1"/>
  <c r="C110" i="6" s="1"/>
  <c r="B110" i="6" a="1"/>
  <c r="B110" i="6" s="1"/>
  <c r="O109" i="6" a="1"/>
  <c r="O109" i="6" s="1"/>
  <c r="N109" i="6" a="1"/>
  <c r="N109" i="6" s="1"/>
  <c r="M109" i="6" a="1"/>
  <c r="M109" i="6" s="1"/>
  <c r="L109" i="6" a="1"/>
  <c r="L109" i="6" s="1"/>
  <c r="K109" i="6" a="1"/>
  <c r="K109" i="6" s="1"/>
  <c r="J109" i="6" a="1"/>
  <c r="J109" i="6" s="1"/>
  <c r="I109" i="6" a="1"/>
  <c r="I109" i="6" s="1"/>
  <c r="H109" i="6" a="1"/>
  <c r="H109" i="6" s="1"/>
  <c r="G109" i="6" a="1"/>
  <c r="G109" i="6" s="1"/>
  <c r="F109" i="6" a="1"/>
  <c r="F109" i="6" s="1"/>
  <c r="E109" i="6" a="1"/>
  <c r="E109" i="6" s="1"/>
  <c r="D109" i="6" a="1"/>
  <c r="D109" i="6" s="1"/>
  <c r="C109" i="6" a="1"/>
  <c r="C109" i="6" s="1"/>
  <c r="B109" i="6" a="1"/>
  <c r="B109" i="6" s="1"/>
  <c r="O108" i="6" a="1"/>
  <c r="O108" i="6" s="1"/>
  <c r="N108" i="6" a="1"/>
  <c r="N108" i="6" s="1"/>
  <c r="M108" i="6" a="1"/>
  <c r="M108" i="6" s="1"/>
  <c r="L108" i="6" a="1"/>
  <c r="L108" i="6" s="1"/>
  <c r="K108" i="6" a="1"/>
  <c r="K108" i="6" s="1"/>
  <c r="J108" i="6" a="1"/>
  <c r="J108" i="6" s="1"/>
  <c r="I108" i="6" a="1"/>
  <c r="I108" i="6" s="1"/>
  <c r="H108" i="6" a="1"/>
  <c r="H108" i="6" s="1"/>
  <c r="G108" i="6" a="1"/>
  <c r="G108" i="6" s="1"/>
  <c r="F108" i="6" a="1"/>
  <c r="F108" i="6" s="1"/>
  <c r="E108" i="6" a="1"/>
  <c r="E108" i="6" s="1"/>
  <c r="D108" i="6" a="1"/>
  <c r="D108" i="6" s="1"/>
  <c r="C108" i="6" a="1"/>
  <c r="C108" i="6" s="1"/>
  <c r="B108" i="6" a="1"/>
  <c r="B108" i="6" s="1"/>
  <c r="O107" i="6" a="1"/>
  <c r="O107" i="6" s="1"/>
  <c r="N107" i="6" a="1"/>
  <c r="N107" i="6" s="1"/>
  <c r="M107" i="6" a="1"/>
  <c r="M107" i="6" s="1"/>
  <c r="L107" i="6" a="1"/>
  <c r="L107" i="6" s="1"/>
  <c r="K107" i="6" a="1"/>
  <c r="K107" i="6" s="1"/>
  <c r="J107" i="6" a="1"/>
  <c r="J107" i="6" s="1"/>
  <c r="I107" i="6" a="1"/>
  <c r="I107" i="6" s="1"/>
  <c r="H107" i="6" a="1"/>
  <c r="H107" i="6" s="1"/>
  <c r="G107" i="6" a="1"/>
  <c r="G107" i="6" s="1"/>
  <c r="F107" i="6" a="1"/>
  <c r="F107" i="6" s="1"/>
  <c r="E107" i="6" a="1"/>
  <c r="E107" i="6" s="1"/>
  <c r="D107" i="6" a="1"/>
  <c r="D107" i="6" s="1"/>
  <c r="C107" i="6" a="1"/>
  <c r="C107" i="6" s="1"/>
  <c r="B107" i="6" a="1"/>
  <c r="B107" i="6" s="1"/>
  <c r="O106" i="6" a="1"/>
  <c r="O106" i="6" s="1"/>
  <c r="N106" i="6" a="1"/>
  <c r="N106" i="6" s="1"/>
  <c r="M106" i="6" a="1"/>
  <c r="M106" i="6" s="1"/>
  <c r="L106" i="6" a="1"/>
  <c r="L106" i="6" s="1"/>
  <c r="K106" i="6" a="1"/>
  <c r="K106" i="6" s="1"/>
  <c r="J106" i="6" a="1"/>
  <c r="J106" i="6" s="1"/>
  <c r="I106" i="6" a="1"/>
  <c r="I106" i="6" s="1"/>
  <c r="H106" i="6" a="1"/>
  <c r="H106" i="6" s="1"/>
  <c r="G106" i="6" a="1"/>
  <c r="G106" i="6" s="1"/>
  <c r="F106" i="6" a="1"/>
  <c r="F106" i="6" s="1"/>
  <c r="E106" i="6" a="1"/>
  <c r="E106" i="6" s="1"/>
  <c r="D106" i="6" a="1"/>
  <c r="D106" i="6" s="1"/>
  <c r="C106" i="6" a="1"/>
  <c r="C106" i="6" s="1"/>
  <c r="B106" i="6" a="1"/>
  <c r="B106" i="6" s="1"/>
  <c r="O105" i="6" a="1"/>
  <c r="O105" i="6" s="1"/>
  <c r="N105" i="6" a="1"/>
  <c r="N105" i="6" s="1"/>
  <c r="M105" i="6" a="1"/>
  <c r="M105" i="6" s="1"/>
  <c r="L105" i="6" a="1"/>
  <c r="L105" i="6" s="1"/>
  <c r="K105" i="6" a="1"/>
  <c r="K105" i="6" s="1"/>
  <c r="J105" i="6" a="1"/>
  <c r="J105" i="6" s="1"/>
  <c r="I105" i="6" a="1"/>
  <c r="I105" i="6" s="1"/>
  <c r="H105" i="6" a="1"/>
  <c r="H105" i="6" s="1"/>
  <c r="G105" i="6" a="1"/>
  <c r="G105" i="6" s="1"/>
  <c r="F105" i="6" a="1"/>
  <c r="F105" i="6" s="1"/>
  <c r="E105" i="6" a="1"/>
  <c r="E105" i="6" s="1"/>
  <c r="D105" i="6" a="1"/>
  <c r="D105" i="6" s="1"/>
  <c r="C105" i="6" a="1"/>
  <c r="C105" i="6" s="1"/>
  <c r="B105" i="6" a="1"/>
  <c r="B105" i="6" s="1"/>
  <c r="O104" i="6" a="1"/>
  <c r="O104" i="6" s="1"/>
  <c r="N104" i="6" a="1"/>
  <c r="N104" i="6" s="1"/>
  <c r="M104" i="6" a="1"/>
  <c r="M104" i="6" s="1"/>
  <c r="L104" i="6" a="1"/>
  <c r="L104" i="6" s="1"/>
  <c r="K104" i="6" a="1"/>
  <c r="K104" i="6" s="1"/>
  <c r="J104" i="6" a="1"/>
  <c r="J104" i="6" s="1"/>
  <c r="I104" i="6" a="1"/>
  <c r="I104" i="6" s="1"/>
  <c r="H104" i="6" a="1"/>
  <c r="H104" i="6" s="1"/>
  <c r="G104" i="6" a="1"/>
  <c r="G104" i="6" s="1"/>
  <c r="F104" i="6" a="1"/>
  <c r="F104" i="6" s="1"/>
  <c r="E104" i="6" a="1"/>
  <c r="E104" i="6" s="1"/>
  <c r="D104" i="6" a="1"/>
  <c r="D104" i="6" s="1"/>
  <c r="C104" i="6" a="1"/>
  <c r="C104" i="6" s="1"/>
  <c r="B104" i="6" a="1"/>
  <c r="B104" i="6" s="1"/>
  <c r="O103" i="6" a="1"/>
  <c r="O103" i="6" s="1"/>
  <c r="N103" i="6" a="1"/>
  <c r="N103" i="6" s="1"/>
  <c r="M103" i="6" a="1"/>
  <c r="M103" i="6" s="1"/>
  <c r="L103" i="6" a="1"/>
  <c r="L103" i="6" s="1"/>
  <c r="K103" i="6" a="1"/>
  <c r="K103" i="6" s="1"/>
  <c r="J103" i="6" a="1"/>
  <c r="J103" i="6" s="1"/>
  <c r="I103" i="6" a="1"/>
  <c r="I103" i="6" s="1"/>
  <c r="H103" i="6" a="1"/>
  <c r="H103" i="6" s="1"/>
  <c r="G103" i="6" a="1"/>
  <c r="G103" i="6" s="1"/>
  <c r="F103" i="6" a="1"/>
  <c r="F103" i="6" s="1"/>
  <c r="E103" i="6" a="1"/>
  <c r="E103" i="6" s="1"/>
  <c r="D103" i="6" a="1"/>
  <c r="D103" i="6" s="1"/>
  <c r="C103" i="6" a="1"/>
  <c r="C103" i="6" s="1"/>
  <c r="B103" i="6" a="1"/>
  <c r="B103" i="6" s="1"/>
  <c r="O102" i="6" a="1"/>
  <c r="O102" i="6" s="1"/>
  <c r="N102" i="6" a="1"/>
  <c r="N102" i="6" s="1"/>
  <c r="M102" i="6" a="1"/>
  <c r="M102" i="6" s="1"/>
  <c r="L102" i="6" a="1"/>
  <c r="L102" i="6" s="1"/>
  <c r="K102" i="6" a="1"/>
  <c r="K102" i="6" s="1"/>
  <c r="J102" i="6" a="1"/>
  <c r="J102" i="6" s="1"/>
  <c r="I102" i="6" a="1"/>
  <c r="I102" i="6" s="1"/>
  <c r="H102" i="6" a="1"/>
  <c r="H102" i="6" s="1"/>
  <c r="G102" i="6" a="1"/>
  <c r="G102" i="6" s="1"/>
  <c r="F102" i="6" a="1"/>
  <c r="F102" i="6" s="1"/>
  <c r="E102" i="6" a="1"/>
  <c r="E102" i="6" s="1"/>
  <c r="D102" i="6" a="1"/>
  <c r="D102" i="6" s="1"/>
  <c r="C102" i="6" a="1"/>
  <c r="C102" i="6" s="1"/>
  <c r="B102" i="6" a="1"/>
  <c r="B102" i="6" s="1"/>
  <c r="O101" i="6" a="1"/>
  <c r="O101" i="6" s="1"/>
  <c r="N101" i="6" a="1"/>
  <c r="N101" i="6" s="1"/>
  <c r="M101" i="6" a="1"/>
  <c r="M101" i="6" s="1"/>
  <c r="L101" i="6" a="1"/>
  <c r="L101" i="6" s="1"/>
  <c r="K101" i="6" a="1"/>
  <c r="K101" i="6" s="1"/>
  <c r="J101" i="6" a="1"/>
  <c r="J101" i="6" s="1"/>
  <c r="I101" i="6" a="1"/>
  <c r="I101" i="6" s="1"/>
  <c r="H101" i="6" a="1"/>
  <c r="H101" i="6" s="1"/>
  <c r="G101" i="6" a="1"/>
  <c r="G101" i="6" s="1"/>
  <c r="F101" i="6" a="1"/>
  <c r="F101" i="6" s="1"/>
  <c r="E101" i="6" a="1"/>
  <c r="E101" i="6" s="1"/>
  <c r="D101" i="6" a="1"/>
  <c r="D101" i="6" s="1"/>
  <c r="C101" i="6" a="1"/>
  <c r="C101" i="6" s="1"/>
  <c r="B101" i="6" a="1"/>
  <c r="B101" i="6" s="1"/>
  <c r="O100" i="6" a="1"/>
  <c r="O100" i="6" s="1"/>
  <c r="N100" i="6" a="1"/>
  <c r="N100" i="6" s="1"/>
  <c r="M100" i="6" a="1"/>
  <c r="M100" i="6" s="1"/>
  <c r="L100" i="6" a="1"/>
  <c r="L100" i="6" s="1"/>
  <c r="K100" i="6" a="1"/>
  <c r="K100" i="6" s="1"/>
  <c r="J100" i="6" a="1"/>
  <c r="J100" i="6" s="1"/>
  <c r="I100" i="6" a="1"/>
  <c r="I100" i="6" s="1"/>
  <c r="H100" i="6" a="1"/>
  <c r="H100" i="6" s="1"/>
  <c r="G100" i="6" a="1"/>
  <c r="G100" i="6" s="1"/>
  <c r="F100" i="6" a="1"/>
  <c r="F100" i="6" s="1"/>
  <c r="E100" i="6" a="1"/>
  <c r="E100" i="6" s="1"/>
  <c r="D100" i="6" a="1"/>
  <c r="D100" i="6" s="1"/>
  <c r="C100" i="6" a="1"/>
  <c r="C100" i="6" s="1"/>
  <c r="B100" i="6" a="1"/>
  <c r="B100" i="6" s="1"/>
  <c r="O99" i="6" a="1"/>
  <c r="O99" i="6" s="1"/>
  <c r="N99" i="6" a="1"/>
  <c r="N99" i="6" s="1"/>
  <c r="M99" i="6" a="1"/>
  <c r="M99" i="6" s="1"/>
  <c r="L99" i="6" a="1"/>
  <c r="L99" i="6" s="1"/>
  <c r="K99" i="6" a="1"/>
  <c r="K99" i="6" s="1"/>
  <c r="J99" i="6" a="1"/>
  <c r="J99" i="6" s="1"/>
  <c r="I99" i="6" a="1"/>
  <c r="I99" i="6" s="1"/>
  <c r="H99" i="6" a="1"/>
  <c r="H99" i="6" s="1"/>
  <c r="G99" i="6" a="1"/>
  <c r="G99" i="6" s="1"/>
  <c r="F99" i="6" a="1"/>
  <c r="F99" i="6" s="1"/>
  <c r="E99" i="6" a="1"/>
  <c r="E99" i="6" s="1"/>
  <c r="D99" i="6" a="1"/>
  <c r="D99" i="6" s="1"/>
  <c r="C99" i="6" a="1"/>
  <c r="C99" i="6" s="1"/>
  <c r="B99" i="6" a="1"/>
  <c r="B99" i="6" s="1"/>
  <c r="O98" i="6" a="1"/>
  <c r="O98" i="6" s="1"/>
  <c r="N98" i="6" a="1"/>
  <c r="N98" i="6" s="1"/>
  <c r="M98" i="6" a="1"/>
  <c r="M98" i="6" s="1"/>
  <c r="L98" i="6" a="1"/>
  <c r="L98" i="6" s="1"/>
  <c r="K98" i="6" a="1"/>
  <c r="K98" i="6" s="1"/>
  <c r="J98" i="6" a="1"/>
  <c r="J98" i="6" s="1"/>
  <c r="I98" i="6" a="1"/>
  <c r="I98" i="6" s="1"/>
  <c r="H98" i="6" a="1"/>
  <c r="H98" i="6" s="1"/>
  <c r="G98" i="6" a="1"/>
  <c r="G98" i="6" s="1"/>
  <c r="F98" i="6" a="1"/>
  <c r="F98" i="6" s="1"/>
  <c r="E98" i="6" a="1"/>
  <c r="E98" i="6" s="1"/>
  <c r="D98" i="6" a="1"/>
  <c r="D98" i="6" s="1"/>
  <c r="C98" i="6" a="1"/>
  <c r="C98" i="6" s="1"/>
  <c r="B98" i="6" a="1"/>
  <c r="B98" i="6" s="1"/>
  <c r="O97" i="6" a="1"/>
  <c r="O97" i="6" s="1"/>
  <c r="N97" i="6" a="1"/>
  <c r="N97" i="6" s="1"/>
  <c r="M97" i="6" a="1"/>
  <c r="M97" i="6" s="1"/>
  <c r="L97" i="6" a="1"/>
  <c r="L97" i="6" s="1"/>
  <c r="K97" i="6" a="1"/>
  <c r="K97" i="6" s="1"/>
  <c r="J97" i="6" a="1"/>
  <c r="J97" i="6" s="1"/>
  <c r="I97" i="6" a="1"/>
  <c r="I97" i="6" s="1"/>
  <c r="H97" i="6" a="1"/>
  <c r="H97" i="6" s="1"/>
  <c r="G97" i="6" a="1"/>
  <c r="G97" i="6" s="1"/>
  <c r="E97" i="6" a="1"/>
  <c r="E97" i="6" s="1"/>
  <c r="D97" i="6" a="1"/>
  <c r="D97" i="6" s="1"/>
  <c r="C97" i="6" a="1"/>
  <c r="C97" i="6" s="1"/>
  <c r="B97" i="6" a="1"/>
  <c r="B97" i="6" s="1"/>
  <c r="O96" i="6" a="1"/>
  <c r="O96" i="6" s="1"/>
  <c r="N96" i="6" a="1"/>
  <c r="N96" i="6" s="1"/>
  <c r="M96" i="6" a="1"/>
  <c r="M96" i="6" s="1"/>
  <c r="L96" i="6" a="1"/>
  <c r="L96" i="6" s="1"/>
  <c r="K96" i="6" a="1"/>
  <c r="K96" i="6" s="1"/>
  <c r="J96" i="6" a="1"/>
  <c r="J96" i="6" s="1"/>
  <c r="I96" i="6" a="1"/>
  <c r="I96" i="6" s="1"/>
  <c r="H96" i="6" a="1"/>
  <c r="H96" i="6" s="1"/>
  <c r="G96" i="6" a="1"/>
  <c r="G96" i="6" s="1"/>
  <c r="F96" i="6" a="1"/>
  <c r="F96" i="6" s="1"/>
  <c r="E96" i="6" a="1"/>
  <c r="E96" i="6" s="1"/>
  <c r="D96" i="6" a="1"/>
  <c r="D96" i="6" s="1"/>
  <c r="C96" i="6" a="1"/>
  <c r="C96" i="6" s="1"/>
  <c r="B96" i="6" a="1"/>
  <c r="B96" i="6" s="1"/>
  <c r="O95" i="6" a="1"/>
  <c r="O95" i="6" s="1"/>
  <c r="N95" i="6" a="1"/>
  <c r="N95" i="6" s="1"/>
  <c r="M95" i="6" a="1"/>
  <c r="M95" i="6" s="1"/>
  <c r="L95" i="6" a="1"/>
  <c r="L95" i="6" s="1"/>
  <c r="K95" i="6" a="1"/>
  <c r="K95" i="6" s="1"/>
  <c r="J95" i="6" a="1"/>
  <c r="J95" i="6" s="1"/>
  <c r="I95" i="6" a="1"/>
  <c r="I95" i="6" s="1"/>
  <c r="H95" i="6" a="1"/>
  <c r="H95" i="6" s="1"/>
  <c r="G95" i="6" a="1"/>
  <c r="G95" i="6" s="1"/>
  <c r="F95" i="6" a="1"/>
  <c r="F95" i="6" s="1"/>
  <c r="E95" i="6" a="1"/>
  <c r="E95" i="6" s="1"/>
  <c r="D95" i="6" a="1"/>
  <c r="D95" i="6" s="1"/>
  <c r="C95" i="6" a="1"/>
  <c r="C95" i="6" s="1"/>
  <c r="B95" i="6" a="1"/>
  <c r="B95" i="6" s="1"/>
  <c r="O94" i="6" a="1"/>
  <c r="O94" i="6" s="1"/>
  <c r="N94" i="6" a="1"/>
  <c r="N94" i="6" s="1"/>
  <c r="M94" i="6" a="1"/>
  <c r="M94" i="6" s="1"/>
  <c r="L94" i="6" a="1"/>
  <c r="L94" i="6" s="1"/>
  <c r="K94" i="6" a="1"/>
  <c r="K94" i="6" s="1"/>
  <c r="J94" i="6" a="1"/>
  <c r="J94" i="6" s="1"/>
  <c r="I94" i="6" a="1"/>
  <c r="I94" i="6" s="1"/>
  <c r="H94" i="6" a="1"/>
  <c r="H94" i="6" s="1"/>
  <c r="G94" i="6" a="1"/>
  <c r="G94" i="6" s="1"/>
  <c r="F94" i="6" a="1"/>
  <c r="F94" i="6" s="1"/>
  <c r="E94" i="6" a="1"/>
  <c r="E94" i="6" s="1"/>
  <c r="D94" i="6" a="1"/>
  <c r="D94" i="6" s="1"/>
  <c r="C94" i="6" a="1"/>
  <c r="C94" i="6" s="1"/>
  <c r="B94" i="6" a="1"/>
  <c r="B94" i="6" s="1"/>
  <c r="O93" i="6" a="1"/>
  <c r="O93" i="6" s="1"/>
  <c r="N93" i="6" a="1"/>
  <c r="N93" i="6" s="1"/>
  <c r="M93" i="6" a="1"/>
  <c r="M93" i="6" s="1"/>
  <c r="L93" i="6" a="1"/>
  <c r="L93" i="6" s="1"/>
  <c r="K93" i="6" a="1"/>
  <c r="K93" i="6" s="1"/>
  <c r="J93" i="6" a="1"/>
  <c r="J93" i="6" s="1"/>
  <c r="I93" i="6" a="1"/>
  <c r="I93" i="6" s="1"/>
  <c r="H93" i="6" a="1"/>
  <c r="H93" i="6" s="1"/>
  <c r="G93" i="6" a="1"/>
  <c r="G93" i="6" s="1"/>
  <c r="F93" i="6" a="1"/>
  <c r="F93" i="6" s="1"/>
  <c r="E93" i="6" a="1"/>
  <c r="E93" i="6" s="1"/>
  <c r="D93" i="6" a="1"/>
  <c r="D93" i="6" s="1"/>
  <c r="C93" i="6" a="1"/>
  <c r="C93" i="6" s="1"/>
  <c r="B93" i="6" a="1"/>
  <c r="B93" i="6" s="1"/>
  <c r="O92" i="6" a="1"/>
  <c r="O92" i="6" s="1"/>
  <c r="N92" i="6" a="1"/>
  <c r="N92" i="6" s="1"/>
  <c r="M92" i="6" a="1"/>
  <c r="M92" i="6" s="1"/>
  <c r="L92" i="6" a="1"/>
  <c r="L92" i="6" s="1"/>
  <c r="K92" i="6" a="1"/>
  <c r="K92" i="6" s="1"/>
  <c r="J92" i="6" a="1"/>
  <c r="J92" i="6" s="1"/>
  <c r="I92" i="6" a="1"/>
  <c r="I92" i="6" s="1"/>
  <c r="H92" i="6" a="1"/>
  <c r="H92" i="6" s="1"/>
  <c r="G92" i="6" a="1"/>
  <c r="G92" i="6" s="1"/>
  <c r="F92" i="6" a="1"/>
  <c r="F92" i="6" s="1"/>
  <c r="E92" i="6" a="1"/>
  <c r="E92" i="6" s="1"/>
  <c r="D92" i="6" a="1"/>
  <c r="D92" i="6" s="1"/>
  <c r="C92" i="6" a="1"/>
  <c r="C92" i="6" s="1"/>
  <c r="B92" i="6" a="1"/>
  <c r="B92" i="6" s="1"/>
  <c r="O91" i="6" a="1"/>
  <c r="O91" i="6" s="1"/>
  <c r="N91" i="6" a="1"/>
  <c r="N91" i="6" s="1"/>
  <c r="M91" i="6" a="1"/>
  <c r="M91" i="6" s="1"/>
  <c r="L91" i="6" a="1"/>
  <c r="L91" i="6" s="1"/>
  <c r="K91" i="6" a="1"/>
  <c r="K91" i="6" s="1"/>
  <c r="J91" i="6" a="1"/>
  <c r="J91" i="6" s="1"/>
  <c r="I91" i="6" a="1"/>
  <c r="I91" i="6" s="1"/>
  <c r="H91" i="6" a="1"/>
  <c r="H91" i="6" s="1"/>
  <c r="G91" i="6" a="1"/>
  <c r="G91" i="6" s="1"/>
  <c r="F91" i="6" a="1"/>
  <c r="F91" i="6" s="1"/>
  <c r="E91" i="6" a="1"/>
  <c r="E91" i="6" s="1"/>
  <c r="D91" i="6" a="1"/>
  <c r="D91" i="6" s="1"/>
  <c r="C91" i="6" a="1"/>
  <c r="C91" i="6" s="1"/>
  <c r="B91" i="6" a="1"/>
  <c r="B91" i="6" s="1"/>
  <c r="O90" i="6" a="1"/>
  <c r="O90" i="6" s="1"/>
  <c r="N90" i="6" a="1"/>
  <c r="N90" i="6" s="1"/>
  <c r="M90" i="6" a="1"/>
  <c r="M90" i="6" s="1"/>
  <c r="L90" i="6" a="1"/>
  <c r="L90" i="6" s="1"/>
  <c r="K90" i="6" a="1"/>
  <c r="K90" i="6" s="1"/>
  <c r="J90" i="6" a="1"/>
  <c r="J90" i="6" s="1"/>
  <c r="I90" i="6" a="1"/>
  <c r="I90" i="6" s="1"/>
  <c r="H90" i="6" a="1"/>
  <c r="H90" i="6" s="1"/>
  <c r="G90" i="6" a="1"/>
  <c r="G90" i="6" s="1"/>
  <c r="F90" i="6" a="1"/>
  <c r="F90" i="6" s="1"/>
  <c r="E90" i="6" a="1"/>
  <c r="E90" i="6" s="1"/>
  <c r="D90" i="6" a="1"/>
  <c r="D90" i="6" s="1"/>
  <c r="C90" i="6" a="1"/>
  <c r="C90" i="6" s="1"/>
  <c r="B90" i="6" a="1"/>
  <c r="B90" i="6" s="1"/>
  <c r="O89" i="6" a="1"/>
  <c r="O89" i="6" s="1"/>
  <c r="N89" i="6" a="1"/>
  <c r="N89" i="6" s="1"/>
  <c r="M89" i="6" a="1"/>
  <c r="M89" i="6" s="1"/>
  <c r="L89" i="6" a="1"/>
  <c r="L89" i="6" s="1"/>
  <c r="K89" i="6" a="1"/>
  <c r="K89" i="6" s="1"/>
  <c r="J89" i="6" a="1"/>
  <c r="J89" i="6" s="1"/>
  <c r="I89" i="6" a="1"/>
  <c r="I89" i="6" s="1"/>
  <c r="H89" i="6" a="1"/>
  <c r="H89" i="6" s="1"/>
  <c r="G89" i="6" a="1"/>
  <c r="G89" i="6" s="1"/>
  <c r="F89" i="6" a="1"/>
  <c r="F89" i="6" s="1"/>
  <c r="E89" i="6" a="1"/>
  <c r="E89" i="6" s="1"/>
  <c r="D89" i="6" a="1"/>
  <c r="D89" i="6" s="1"/>
  <c r="C89" i="6" a="1"/>
  <c r="C89" i="6" s="1"/>
  <c r="B89" i="6" a="1"/>
  <c r="B89" i="6" s="1"/>
  <c r="O88" i="6" a="1"/>
  <c r="O88" i="6" s="1"/>
  <c r="N88" i="6" a="1"/>
  <c r="N88" i="6" s="1"/>
  <c r="M88" i="6" a="1"/>
  <c r="M88" i="6" s="1"/>
  <c r="L88" i="6" a="1"/>
  <c r="L88" i="6" s="1"/>
  <c r="K88" i="6" a="1"/>
  <c r="K88" i="6" s="1"/>
  <c r="J88" i="6" a="1"/>
  <c r="J88" i="6" s="1"/>
  <c r="I88" i="6" a="1"/>
  <c r="I88" i="6" s="1"/>
  <c r="H88" i="6" a="1"/>
  <c r="H88" i="6" s="1"/>
  <c r="G88" i="6" a="1"/>
  <c r="G88" i="6" s="1"/>
  <c r="F88" i="6" a="1"/>
  <c r="F88" i="6" s="1"/>
  <c r="E88" i="6" a="1"/>
  <c r="E88" i="6" s="1"/>
  <c r="D88" i="6" a="1"/>
  <c r="D88" i="6" s="1"/>
  <c r="C88" i="6" a="1"/>
  <c r="C88" i="6" s="1"/>
  <c r="B88" i="6" a="1"/>
  <c r="B88" i="6" s="1"/>
  <c r="O87" i="6" a="1"/>
  <c r="O87" i="6" s="1"/>
  <c r="N87" i="6" a="1"/>
  <c r="N87" i="6" s="1"/>
  <c r="M87" i="6" a="1"/>
  <c r="M87" i="6" s="1"/>
  <c r="L87" i="6" a="1"/>
  <c r="L87" i="6" s="1"/>
  <c r="K87" i="6" a="1"/>
  <c r="K87" i="6" s="1"/>
  <c r="J87" i="6" a="1"/>
  <c r="J87" i="6" s="1"/>
  <c r="I87" i="6" a="1"/>
  <c r="I87" i="6" s="1"/>
  <c r="H87" i="6" a="1"/>
  <c r="H87" i="6" s="1"/>
  <c r="G87" i="6" a="1"/>
  <c r="G87" i="6" s="1"/>
  <c r="F87" i="6" a="1"/>
  <c r="F87" i="6" s="1"/>
  <c r="E87" i="6" a="1"/>
  <c r="E87" i="6" s="1"/>
  <c r="D87" i="6" a="1"/>
  <c r="D87" i="6" s="1"/>
  <c r="C87" i="6" a="1"/>
  <c r="C87" i="6" s="1"/>
  <c r="B87" i="6" a="1"/>
  <c r="B87" i="6" s="1"/>
  <c r="O86" i="6" a="1"/>
  <c r="O86" i="6" s="1"/>
  <c r="N86" i="6" a="1"/>
  <c r="N86" i="6" s="1"/>
  <c r="M86" i="6" a="1"/>
  <c r="M86" i="6" s="1"/>
  <c r="L86" i="6" a="1"/>
  <c r="L86" i="6" s="1"/>
  <c r="K86" i="6" a="1"/>
  <c r="K86" i="6" s="1"/>
  <c r="J86" i="6" a="1"/>
  <c r="J86" i="6" s="1"/>
  <c r="I86" i="6" a="1"/>
  <c r="I86" i="6" s="1"/>
  <c r="H86" i="6" a="1"/>
  <c r="H86" i="6" s="1"/>
  <c r="G86" i="6" a="1"/>
  <c r="G86" i="6" s="1"/>
  <c r="F86" i="6" a="1"/>
  <c r="F86" i="6" s="1"/>
  <c r="E86" i="6" a="1"/>
  <c r="E86" i="6" s="1"/>
  <c r="D86" i="6" a="1"/>
  <c r="D86" i="6" s="1"/>
  <c r="C86" i="6" a="1"/>
  <c r="C86" i="6" s="1"/>
  <c r="B86" i="6" a="1"/>
  <c r="B86" i="6" s="1"/>
  <c r="O85" i="6" a="1"/>
  <c r="O85" i="6" s="1"/>
  <c r="N85" i="6" a="1"/>
  <c r="N85" i="6" s="1"/>
  <c r="M85" i="6" a="1"/>
  <c r="M85" i="6" s="1"/>
  <c r="L85" i="6" a="1"/>
  <c r="L85" i="6" s="1"/>
  <c r="K85" i="6" a="1"/>
  <c r="K85" i="6" s="1"/>
  <c r="J85" i="6" a="1"/>
  <c r="J85" i="6" s="1"/>
  <c r="I85" i="6" a="1"/>
  <c r="I85" i="6" s="1"/>
  <c r="H85" i="6" a="1"/>
  <c r="H85" i="6" s="1"/>
  <c r="G85" i="6" a="1"/>
  <c r="G85" i="6" s="1"/>
  <c r="F85" i="6" a="1"/>
  <c r="F85" i="6" s="1"/>
  <c r="E85" i="6" a="1"/>
  <c r="E85" i="6" s="1"/>
  <c r="D85" i="6" a="1"/>
  <c r="D85" i="6" s="1"/>
  <c r="C85" i="6" a="1"/>
  <c r="C85" i="6" s="1"/>
  <c r="B85" i="6" a="1"/>
  <c r="B85" i="6" s="1"/>
  <c r="O84" i="6" a="1"/>
  <c r="O84" i="6" s="1"/>
  <c r="N84" i="6" a="1"/>
  <c r="N84" i="6" s="1"/>
  <c r="M84" i="6" a="1"/>
  <c r="M84" i="6" s="1"/>
  <c r="L84" i="6" a="1"/>
  <c r="L84" i="6" s="1"/>
  <c r="K84" i="6" a="1"/>
  <c r="K84" i="6" s="1"/>
  <c r="J84" i="6" a="1"/>
  <c r="J84" i="6" s="1"/>
  <c r="I84" i="6" a="1"/>
  <c r="I84" i="6" s="1"/>
  <c r="H84" i="6" a="1"/>
  <c r="H84" i="6" s="1"/>
  <c r="G84" i="6" a="1"/>
  <c r="G84" i="6" s="1"/>
  <c r="F84" i="6" a="1"/>
  <c r="F84" i="6" s="1"/>
  <c r="E84" i="6" a="1"/>
  <c r="E84" i="6" s="1"/>
  <c r="D84" i="6" a="1"/>
  <c r="D84" i="6" s="1"/>
  <c r="C84" i="6" a="1"/>
  <c r="C84" i="6" s="1"/>
  <c r="B84" i="6" a="1"/>
  <c r="B84" i="6" s="1"/>
  <c r="O83" i="6" a="1"/>
  <c r="O83" i="6" s="1"/>
  <c r="N83" i="6" a="1"/>
  <c r="N83" i="6" s="1"/>
  <c r="M83" i="6" a="1"/>
  <c r="M83" i="6" s="1"/>
  <c r="L83" i="6" a="1"/>
  <c r="L83" i="6" s="1"/>
  <c r="K83" i="6" a="1"/>
  <c r="K83" i="6" s="1"/>
  <c r="J83" i="6" a="1"/>
  <c r="J83" i="6" s="1"/>
  <c r="I83" i="6" a="1"/>
  <c r="I83" i="6" s="1"/>
  <c r="H83" i="6" a="1"/>
  <c r="H83" i="6" s="1"/>
  <c r="G83" i="6" a="1"/>
  <c r="G83" i="6" s="1"/>
  <c r="F83" i="6" a="1"/>
  <c r="F83" i="6" s="1"/>
  <c r="E83" i="6" a="1"/>
  <c r="E83" i="6" s="1"/>
  <c r="D83" i="6" a="1"/>
  <c r="D83" i="6" s="1"/>
  <c r="C83" i="6" a="1"/>
  <c r="C83" i="6" s="1"/>
  <c r="B83" i="6" a="1"/>
  <c r="B83" i="6" s="1"/>
  <c r="O82" i="6" a="1"/>
  <c r="O82" i="6" s="1"/>
  <c r="N82" i="6" a="1"/>
  <c r="N82" i="6" s="1"/>
  <c r="M82" i="6" a="1"/>
  <c r="M82" i="6" s="1"/>
  <c r="L82" i="6" a="1"/>
  <c r="L82" i="6" s="1"/>
  <c r="K82" i="6" a="1"/>
  <c r="K82" i="6" s="1"/>
  <c r="J82" i="6" a="1"/>
  <c r="J82" i="6" s="1"/>
  <c r="I82" i="6" a="1"/>
  <c r="I82" i="6" s="1"/>
  <c r="H82" i="6" a="1"/>
  <c r="H82" i="6" s="1"/>
  <c r="G82" i="6" a="1"/>
  <c r="G82" i="6" s="1"/>
  <c r="F82" i="6" a="1"/>
  <c r="F82" i="6" s="1"/>
  <c r="E82" i="6" a="1"/>
  <c r="E82" i="6" s="1"/>
  <c r="D82" i="6" a="1"/>
  <c r="D82" i="6" s="1"/>
  <c r="C82" i="6" a="1"/>
  <c r="C82" i="6" s="1"/>
  <c r="B82" i="6" a="1"/>
  <c r="B82" i="6" s="1"/>
  <c r="O81" i="6" a="1"/>
  <c r="O81" i="6" s="1"/>
  <c r="N81" i="6" a="1"/>
  <c r="N81" i="6" s="1"/>
  <c r="M81" i="6" a="1"/>
  <c r="M81" i="6" s="1"/>
  <c r="L81" i="6" a="1"/>
  <c r="L81" i="6" s="1"/>
  <c r="K81" i="6" a="1"/>
  <c r="K81" i="6" s="1"/>
  <c r="J81" i="6" a="1"/>
  <c r="J81" i="6" s="1"/>
  <c r="I81" i="6" a="1"/>
  <c r="I81" i="6" s="1"/>
  <c r="H81" i="6" a="1"/>
  <c r="H81" i="6" s="1"/>
  <c r="G81" i="6" a="1"/>
  <c r="G81" i="6" s="1"/>
  <c r="F81" i="6" a="1"/>
  <c r="F81" i="6" s="1"/>
  <c r="E81" i="6" a="1"/>
  <c r="E81" i="6" s="1"/>
  <c r="D81" i="6" a="1"/>
  <c r="D81" i="6" s="1"/>
  <c r="C81" i="6" a="1"/>
  <c r="C81" i="6" s="1"/>
  <c r="B81" i="6" a="1"/>
  <c r="B81" i="6" s="1"/>
  <c r="O80" i="6" a="1"/>
  <c r="O80" i="6" s="1"/>
  <c r="N80" i="6" a="1"/>
  <c r="N80" i="6" s="1"/>
  <c r="M80" i="6" a="1"/>
  <c r="M80" i="6" s="1"/>
  <c r="L80" i="6" a="1"/>
  <c r="L80" i="6" s="1"/>
  <c r="K80" i="6" a="1"/>
  <c r="K80" i="6" s="1"/>
  <c r="J80" i="6" a="1"/>
  <c r="J80" i="6" s="1"/>
  <c r="I80" i="6" a="1"/>
  <c r="I80" i="6" s="1"/>
  <c r="H80" i="6" a="1"/>
  <c r="H80" i="6" s="1"/>
  <c r="G80" i="6" a="1"/>
  <c r="G80" i="6" s="1"/>
  <c r="F80" i="6" a="1"/>
  <c r="F80" i="6" s="1"/>
  <c r="E80" i="6" a="1"/>
  <c r="E80" i="6" s="1"/>
  <c r="D80" i="6" a="1"/>
  <c r="D80" i="6" s="1"/>
  <c r="C80" i="6" a="1"/>
  <c r="C80" i="6" s="1"/>
  <c r="B80" i="6" a="1"/>
  <c r="B80" i="6" s="1"/>
  <c r="O79" i="6" a="1"/>
  <c r="O79" i="6" s="1"/>
  <c r="N79" i="6" a="1"/>
  <c r="N79" i="6" s="1"/>
  <c r="M79" i="6" a="1"/>
  <c r="M79" i="6" s="1"/>
  <c r="L79" i="6" a="1"/>
  <c r="L79" i="6" s="1"/>
  <c r="K79" i="6" a="1"/>
  <c r="K79" i="6" s="1"/>
  <c r="J79" i="6" a="1"/>
  <c r="J79" i="6" s="1"/>
  <c r="I79" i="6" a="1"/>
  <c r="I79" i="6" s="1"/>
  <c r="H79" i="6" a="1"/>
  <c r="H79" i="6" s="1"/>
  <c r="G79" i="6" a="1"/>
  <c r="G79" i="6" s="1"/>
  <c r="F79" i="6" a="1"/>
  <c r="F79" i="6" s="1"/>
  <c r="E79" i="6" a="1"/>
  <c r="E79" i="6" s="1"/>
  <c r="D79" i="6" a="1"/>
  <c r="D79" i="6" s="1"/>
  <c r="C79" i="6" a="1"/>
  <c r="C79" i="6" s="1"/>
  <c r="B79" i="6" a="1"/>
  <c r="B79" i="6" s="1"/>
  <c r="O78" i="6" a="1"/>
  <c r="O78" i="6" s="1"/>
  <c r="N78" i="6" a="1"/>
  <c r="N78" i="6" s="1"/>
  <c r="M78" i="6" a="1"/>
  <c r="M78" i="6" s="1"/>
  <c r="L78" i="6" a="1"/>
  <c r="L78" i="6" s="1"/>
  <c r="K78" i="6" a="1"/>
  <c r="K78" i="6" s="1"/>
  <c r="J78" i="6" a="1"/>
  <c r="J78" i="6" s="1"/>
  <c r="I78" i="6" a="1"/>
  <c r="I78" i="6" s="1"/>
  <c r="H78" i="6" a="1"/>
  <c r="H78" i="6" s="1"/>
  <c r="G78" i="6" a="1"/>
  <c r="G78" i="6" s="1"/>
  <c r="F78" i="6" a="1"/>
  <c r="F78" i="6" s="1"/>
  <c r="E78" i="6" a="1"/>
  <c r="E78" i="6" s="1"/>
  <c r="D78" i="6" a="1"/>
  <c r="D78" i="6" s="1"/>
  <c r="C78" i="6" a="1"/>
  <c r="C78" i="6" s="1"/>
  <c r="B78" i="6" a="1"/>
  <c r="B78" i="6" s="1"/>
  <c r="O77" i="6" a="1"/>
  <c r="O77" i="6" s="1"/>
  <c r="N77" i="6" a="1"/>
  <c r="N77" i="6" s="1"/>
  <c r="M77" i="6" a="1"/>
  <c r="M77" i="6" s="1"/>
  <c r="L77" i="6" a="1"/>
  <c r="L77" i="6" s="1"/>
  <c r="K77" i="6" a="1"/>
  <c r="K77" i="6" s="1"/>
  <c r="J77" i="6" a="1"/>
  <c r="J77" i="6" s="1"/>
  <c r="I77" i="6" a="1"/>
  <c r="I77" i="6" s="1"/>
  <c r="H77" i="6" a="1"/>
  <c r="H77" i="6" s="1"/>
  <c r="G77" i="6" a="1"/>
  <c r="G77" i="6" s="1"/>
  <c r="F77" i="6" a="1"/>
  <c r="F77" i="6" s="1"/>
  <c r="E77" i="6" a="1"/>
  <c r="E77" i="6" s="1"/>
  <c r="D77" i="6" a="1"/>
  <c r="D77" i="6" s="1"/>
  <c r="C77" i="6" a="1"/>
  <c r="C77" i="6" s="1"/>
  <c r="B77" i="6" a="1"/>
  <c r="B77" i="6" s="1"/>
  <c r="O76" i="6" a="1"/>
  <c r="O76" i="6" s="1"/>
  <c r="N76" i="6" a="1"/>
  <c r="N76" i="6" s="1"/>
  <c r="M76" i="6" a="1"/>
  <c r="M76" i="6" s="1"/>
  <c r="L76" i="6" a="1"/>
  <c r="L76" i="6" s="1"/>
  <c r="K76" i="6" a="1"/>
  <c r="K76" i="6" s="1"/>
  <c r="J76" i="6" a="1"/>
  <c r="J76" i="6" s="1"/>
  <c r="I76" i="6" a="1"/>
  <c r="I76" i="6" s="1"/>
  <c r="H76" i="6" a="1"/>
  <c r="H76" i="6" s="1"/>
  <c r="G76" i="6" a="1"/>
  <c r="G76" i="6" s="1"/>
  <c r="F76" i="6" a="1"/>
  <c r="F76" i="6" s="1"/>
  <c r="E76" i="6" a="1"/>
  <c r="E76" i="6" s="1"/>
  <c r="D76" i="6" a="1"/>
  <c r="D76" i="6" s="1"/>
  <c r="C76" i="6" a="1"/>
  <c r="C76" i="6" s="1"/>
  <c r="B76" i="6" a="1"/>
  <c r="B76" i="6" s="1"/>
  <c r="O75" i="6" a="1"/>
  <c r="O75" i="6" s="1"/>
  <c r="N75" i="6" a="1"/>
  <c r="N75" i="6" s="1"/>
  <c r="M75" i="6" a="1"/>
  <c r="M75" i="6" s="1"/>
  <c r="L75" i="6" a="1"/>
  <c r="L75" i="6" s="1"/>
  <c r="K75" i="6" a="1"/>
  <c r="K75" i="6" s="1"/>
  <c r="J75" i="6" a="1"/>
  <c r="J75" i="6" s="1"/>
  <c r="I75" i="6" a="1"/>
  <c r="I75" i="6" s="1"/>
  <c r="H75" i="6" a="1"/>
  <c r="H75" i="6" s="1"/>
  <c r="G75" i="6" a="1"/>
  <c r="G75" i="6" s="1"/>
  <c r="F75" i="6" a="1"/>
  <c r="F75" i="6" s="1"/>
  <c r="E75" i="6" a="1"/>
  <c r="E75" i="6" s="1"/>
  <c r="D75" i="6" a="1"/>
  <c r="D75" i="6" s="1"/>
  <c r="C75" i="6" a="1"/>
  <c r="C75" i="6" s="1"/>
  <c r="B75" i="6" a="1"/>
  <c r="B75" i="6" s="1"/>
  <c r="O74" i="6" a="1"/>
  <c r="O74" i="6" s="1"/>
  <c r="N74" i="6" a="1"/>
  <c r="N74" i="6" s="1"/>
  <c r="M74" i="6" a="1"/>
  <c r="M74" i="6" s="1"/>
  <c r="L74" i="6" a="1"/>
  <c r="L74" i="6" s="1"/>
  <c r="K74" i="6" a="1"/>
  <c r="K74" i="6" s="1"/>
  <c r="J74" i="6" a="1"/>
  <c r="J74" i="6" s="1"/>
  <c r="I74" i="6" a="1"/>
  <c r="I74" i="6" s="1"/>
  <c r="H74" i="6" a="1"/>
  <c r="H74" i="6" s="1"/>
  <c r="G74" i="6" a="1"/>
  <c r="G74" i="6" s="1"/>
  <c r="F74" i="6" a="1"/>
  <c r="F74" i="6" s="1"/>
  <c r="E74" i="6" a="1"/>
  <c r="E74" i="6" s="1"/>
  <c r="D74" i="6" a="1"/>
  <c r="D74" i="6" s="1"/>
  <c r="C74" i="6" a="1"/>
  <c r="C74" i="6" s="1"/>
  <c r="B74" i="6" a="1"/>
  <c r="B74" i="6" s="1"/>
  <c r="O73" i="6" a="1"/>
  <c r="O73" i="6" s="1"/>
  <c r="N73" i="6" a="1"/>
  <c r="N73" i="6" s="1"/>
  <c r="M73" i="6" a="1"/>
  <c r="M73" i="6" s="1"/>
  <c r="L73" i="6" a="1"/>
  <c r="L73" i="6" s="1"/>
  <c r="K73" i="6" a="1"/>
  <c r="K73" i="6" s="1"/>
  <c r="J73" i="6" a="1"/>
  <c r="J73" i="6" s="1"/>
  <c r="I73" i="6" a="1"/>
  <c r="I73" i="6" s="1"/>
  <c r="H73" i="6" a="1"/>
  <c r="H73" i="6" s="1"/>
  <c r="G73" i="6" a="1"/>
  <c r="G73" i="6" s="1"/>
  <c r="F73" i="6" a="1"/>
  <c r="F73" i="6" s="1"/>
  <c r="E73" i="6" a="1"/>
  <c r="E73" i="6" s="1"/>
  <c r="D73" i="6" a="1"/>
  <c r="D73" i="6" s="1"/>
  <c r="C73" i="6" a="1"/>
  <c r="C73" i="6" s="1"/>
  <c r="B73" i="6" a="1"/>
  <c r="B73" i="6" s="1"/>
  <c r="O72" i="6" a="1"/>
  <c r="O72" i="6" s="1"/>
  <c r="N72" i="6" a="1"/>
  <c r="N72" i="6" s="1"/>
  <c r="M72" i="6" a="1"/>
  <c r="M72" i="6" s="1"/>
  <c r="L72" i="6" a="1"/>
  <c r="L72" i="6" s="1"/>
  <c r="K72" i="6" a="1"/>
  <c r="K72" i="6" s="1"/>
  <c r="J72" i="6" a="1"/>
  <c r="J72" i="6" s="1"/>
  <c r="I72" i="6" a="1"/>
  <c r="I72" i="6" s="1"/>
  <c r="H72" i="6" a="1"/>
  <c r="H72" i="6" s="1"/>
  <c r="G72" i="6" a="1"/>
  <c r="G72" i="6" s="1"/>
  <c r="F72" i="6" a="1"/>
  <c r="F72" i="6" s="1"/>
  <c r="E72" i="6" a="1"/>
  <c r="E72" i="6" s="1"/>
  <c r="D72" i="6" a="1"/>
  <c r="D72" i="6" s="1"/>
  <c r="C72" i="6" a="1"/>
  <c r="C72" i="6" s="1"/>
  <c r="B72" i="6" a="1"/>
  <c r="B72" i="6" s="1"/>
  <c r="O71" i="6" a="1"/>
  <c r="O71" i="6" s="1"/>
  <c r="N71" i="6" a="1"/>
  <c r="N71" i="6" s="1"/>
  <c r="M71" i="6" a="1"/>
  <c r="M71" i="6" s="1"/>
  <c r="L71" i="6" a="1"/>
  <c r="L71" i="6" s="1"/>
  <c r="K71" i="6" a="1"/>
  <c r="K71" i="6" s="1"/>
  <c r="J71" i="6" a="1"/>
  <c r="J71" i="6" s="1"/>
  <c r="I71" i="6" a="1"/>
  <c r="I71" i="6" s="1"/>
  <c r="H71" i="6" a="1"/>
  <c r="H71" i="6" s="1"/>
  <c r="G71" i="6" a="1"/>
  <c r="G71" i="6" s="1"/>
  <c r="F71" i="6" a="1"/>
  <c r="F71" i="6" s="1"/>
  <c r="E71" i="6" a="1"/>
  <c r="E71" i="6" s="1"/>
  <c r="D71" i="6" a="1"/>
  <c r="D71" i="6" s="1"/>
  <c r="C71" i="6" a="1"/>
  <c r="C71" i="6" s="1"/>
  <c r="B71" i="6" a="1"/>
  <c r="B71" i="6" s="1"/>
  <c r="O70" i="6" a="1"/>
  <c r="O70" i="6" s="1"/>
  <c r="N70" i="6" a="1"/>
  <c r="N70" i="6" s="1"/>
  <c r="M70" i="6" a="1"/>
  <c r="M70" i="6" s="1"/>
  <c r="L70" i="6" a="1"/>
  <c r="L70" i="6" s="1"/>
  <c r="K70" i="6" a="1"/>
  <c r="K70" i="6" s="1"/>
  <c r="J70" i="6" a="1"/>
  <c r="J70" i="6" s="1"/>
  <c r="I70" i="6" a="1"/>
  <c r="I70" i="6" s="1"/>
  <c r="H70" i="6" a="1"/>
  <c r="H70" i="6" s="1"/>
  <c r="G70" i="6" a="1"/>
  <c r="G70" i="6" s="1"/>
  <c r="F70" i="6" a="1"/>
  <c r="F70" i="6" s="1"/>
  <c r="E70" i="6" a="1"/>
  <c r="E70" i="6" s="1"/>
  <c r="D70" i="6" a="1"/>
  <c r="D70" i="6" s="1"/>
  <c r="C70" i="6" a="1"/>
  <c r="C70" i="6" s="1"/>
  <c r="B70" i="6" a="1"/>
  <c r="B70" i="6" s="1"/>
  <c r="O69" i="6" a="1"/>
  <c r="O69" i="6" s="1"/>
  <c r="N69" i="6" a="1"/>
  <c r="N69" i="6" s="1"/>
  <c r="M69" i="6" a="1"/>
  <c r="M69" i="6" s="1"/>
  <c r="L69" i="6" a="1"/>
  <c r="L69" i="6" s="1"/>
  <c r="K69" i="6" a="1"/>
  <c r="K69" i="6" s="1"/>
  <c r="J69" i="6" a="1"/>
  <c r="J69" i="6" s="1"/>
  <c r="I69" i="6" a="1"/>
  <c r="I69" i="6" s="1"/>
  <c r="H69" i="6" a="1"/>
  <c r="H69" i="6" s="1"/>
  <c r="G69" i="6" a="1"/>
  <c r="G69" i="6" s="1"/>
  <c r="F69" i="6" a="1"/>
  <c r="F69" i="6" s="1"/>
  <c r="E69" i="6" a="1"/>
  <c r="E69" i="6" s="1"/>
  <c r="D69" i="6" a="1"/>
  <c r="D69" i="6" s="1"/>
  <c r="C69" i="6" a="1"/>
  <c r="C69" i="6" s="1"/>
  <c r="B69" i="6" a="1"/>
  <c r="B69" i="6" s="1"/>
  <c r="O68" i="6" a="1"/>
  <c r="O68" i="6" s="1"/>
  <c r="N68" i="6" a="1"/>
  <c r="N68" i="6" s="1"/>
  <c r="M68" i="6" a="1"/>
  <c r="M68" i="6" s="1"/>
  <c r="L68" i="6" a="1"/>
  <c r="L68" i="6" s="1"/>
  <c r="K68" i="6" a="1"/>
  <c r="K68" i="6" s="1"/>
  <c r="J68" i="6" a="1"/>
  <c r="J68" i="6" s="1"/>
  <c r="I68" i="6" a="1"/>
  <c r="I68" i="6" s="1"/>
  <c r="H68" i="6" a="1"/>
  <c r="H68" i="6" s="1"/>
  <c r="G68" i="6" a="1"/>
  <c r="G68" i="6" s="1"/>
  <c r="F68" i="6" a="1"/>
  <c r="F68" i="6" s="1"/>
  <c r="E68" i="6" a="1"/>
  <c r="E68" i="6" s="1"/>
  <c r="D68" i="6" a="1"/>
  <c r="D68" i="6" s="1"/>
  <c r="C68" i="6" a="1"/>
  <c r="C68" i="6" s="1"/>
  <c r="B68" i="6" a="1"/>
  <c r="B68" i="6" s="1"/>
  <c r="O67" i="6" a="1"/>
  <c r="O67" i="6" s="1"/>
  <c r="N67" i="6" a="1"/>
  <c r="N67" i="6" s="1"/>
  <c r="M67" i="6" a="1"/>
  <c r="M67" i="6" s="1"/>
  <c r="L67" i="6" a="1"/>
  <c r="L67" i="6" s="1"/>
  <c r="K67" i="6" a="1"/>
  <c r="K67" i="6" s="1"/>
  <c r="J67" i="6" a="1"/>
  <c r="J67" i="6" s="1"/>
  <c r="I67" i="6" a="1"/>
  <c r="I67" i="6" s="1"/>
  <c r="H67" i="6" a="1"/>
  <c r="H67" i="6" s="1"/>
  <c r="G67" i="6" a="1"/>
  <c r="G67" i="6" s="1"/>
  <c r="F67" i="6" a="1"/>
  <c r="F67" i="6" s="1"/>
  <c r="E67" i="6" a="1"/>
  <c r="E67" i="6" s="1"/>
  <c r="D67" i="6" a="1"/>
  <c r="D67" i="6" s="1"/>
  <c r="C67" i="6" a="1"/>
  <c r="C67" i="6" s="1"/>
  <c r="B67" i="6" a="1"/>
  <c r="B67" i="6" s="1"/>
  <c r="O66" i="6" a="1"/>
  <c r="O66" i="6" s="1"/>
  <c r="N66" i="6" a="1"/>
  <c r="N66" i="6" s="1"/>
  <c r="M66" i="6" a="1"/>
  <c r="M66" i="6" s="1"/>
  <c r="L66" i="6" a="1"/>
  <c r="L66" i="6" s="1"/>
  <c r="K66" i="6" a="1"/>
  <c r="K66" i="6" s="1"/>
  <c r="J66" i="6" a="1"/>
  <c r="J66" i="6" s="1"/>
  <c r="I66" i="6" a="1"/>
  <c r="I66" i="6" s="1"/>
  <c r="H66" i="6" a="1"/>
  <c r="H66" i="6" s="1"/>
  <c r="G66" i="6" a="1"/>
  <c r="G66" i="6" s="1"/>
  <c r="F66" i="6" a="1"/>
  <c r="F66" i="6" s="1"/>
  <c r="E66" i="6" a="1"/>
  <c r="E66" i="6" s="1"/>
  <c r="D66" i="6" a="1"/>
  <c r="D66" i="6" s="1"/>
  <c r="C66" i="6" a="1"/>
  <c r="C66" i="6" s="1"/>
  <c r="B66" i="6" a="1"/>
  <c r="B66" i="6" s="1"/>
  <c r="O65" i="6" a="1"/>
  <c r="O65" i="6" s="1"/>
  <c r="N65" i="6" a="1"/>
  <c r="N65" i="6" s="1"/>
  <c r="M65" i="6" a="1"/>
  <c r="M65" i="6" s="1"/>
  <c r="L65" i="6" a="1"/>
  <c r="L65" i="6" s="1"/>
  <c r="K65" i="6" a="1"/>
  <c r="K65" i="6" s="1"/>
  <c r="J65" i="6" a="1"/>
  <c r="J65" i="6" s="1"/>
  <c r="I65" i="6" a="1"/>
  <c r="I65" i="6" s="1"/>
  <c r="H65" i="6" a="1"/>
  <c r="H65" i="6" s="1"/>
  <c r="G65" i="6" a="1"/>
  <c r="G65" i="6" s="1"/>
  <c r="F65" i="6" a="1"/>
  <c r="F65" i="6" s="1"/>
  <c r="E65" i="6" a="1"/>
  <c r="E65" i="6" s="1"/>
  <c r="D65" i="6" a="1"/>
  <c r="D65" i="6" s="1"/>
  <c r="C65" i="6" a="1"/>
  <c r="C65" i="6" s="1"/>
  <c r="B65" i="6" a="1"/>
  <c r="B65" i="6" s="1"/>
  <c r="O64" i="6" a="1"/>
  <c r="O64" i="6" s="1"/>
  <c r="N64" i="6" a="1"/>
  <c r="N64" i="6" s="1"/>
  <c r="M64" i="6" a="1"/>
  <c r="M64" i="6" s="1"/>
  <c r="L64" i="6" a="1"/>
  <c r="L64" i="6" s="1"/>
  <c r="K64" i="6" a="1"/>
  <c r="K64" i="6" s="1"/>
  <c r="J64" i="6" a="1"/>
  <c r="J64" i="6" s="1"/>
  <c r="I64" i="6" a="1"/>
  <c r="I64" i="6" s="1"/>
  <c r="H64" i="6" a="1"/>
  <c r="H64" i="6" s="1"/>
  <c r="G64" i="6" a="1"/>
  <c r="G64" i="6" s="1"/>
  <c r="F64" i="6" a="1"/>
  <c r="F64" i="6" s="1"/>
  <c r="E64" i="6" a="1"/>
  <c r="E64" i="6" s="1"/>
  <c r="D64" i="6" a="1"/>
  <c r="D64" i="6" s="1"/>
  <c r="C64" i="6" a="1"/>
  <c r="C64" i="6" s="1"/>
  <c r="B64" i="6" a="1"/>
  <c r="B64" i="6" s="1"/>
  <c r="O63" i="6" a="1"/>
  <c r="O63" i="6" s="1"/>
  <c r="N63" i="6" a="1"/>
  <c r="N63" i="6" s="1"/>
  <c r="M63" i="6" a="1"/>
  <c r="M63" i="6" s="1"/>
  <c r="L63" i="6" a="1"/>
  <c r="L63" i="6" s="1"/>
  <c r="K63" i="6" a="1"/>
  <c r="K63" i="6" s="1"/>
  <c r="J63" i="6" a="1"/>
  <c r="J63" i="6" s="1"/>
  <c r="I63" i="6" a="1"/>
  <c r="I63" i="6" s="1"/>
  <c r="H63" i="6" a="1"/>
  <c r="H63" i="6" s="1"/>
  <c r="G63" i="6" a="1"/>
  <c r="G63" i="6" s="1"/>
  <c r="F63" i="6" a="1"/>
  <c r="F63" i="6" s="1"/>
  <c r="E63" i="6" a="1"/>
  <c r="E63" i="6" s="1"/>
  <c r="D63" i="6" a="1"/>
  <c r="D63" i="6" s="1"/>
  <c r="C63" i="6" a="1"/>
  <c r="C63" i="6" s="1"/>
  <c r="B63" i="6" a="1"/>
  <c r="B63" i="6" s="1"/>
  <c r="O62" i="6" a="1"/>
  <c r="O62" i="6" s="1"/>
  <c r="N62" i="6" a="1"/>
  <c r="N62" i="6" s="1"/>
  <c r="M62" i="6" a="1"/>
  <c r="M62" i="6" s="1"/>
  <c r="L62" i="6" a="1"/>
  <c r="L62" i="6" s="1"/>
  <c r="K62" i="6" a="1"/>
  <c r="K62" i="6" s="1"/>
  <c r="J62" i="6" a="1"/>
  <c r="J62" i="6" s="1"/>
  <c r="I62" i="6" a="1"/>
  <c r="I62" i="6" s="1"/>
  <c r="H62" i="6" a="1"/>
  <c r="H62" i="6" s="1"/>
  <c r="G62" i="6" a="1"/>
  <c r="G62" i="6" s="1"/>
  <c r="F62" i="6" a="1"/>
  <c r="F62" i="6" s="1"/>
  <c r="E62" i="6" a="1"/>
  <c r="E62" i="6" s="1"/>
  <c r="D62" i="6" a="1"/>
  <c r="D62" i="6" s="1"/>
  <c r="C62" i="6" a="1"/>
  <c r="C62" i="6" s="1"/>
  <c r="B62" i="6" a="1"/>
  <c r="B62" i="6" s="1"/>
  <c r="O61" i="6" a="1"/>
  <c r="O61" i="6" s="1"/>
  <c r="N61" i="6" a="1"/>
  <c r="N61" i="6" s="1"/>
  <c r="M61" i="6" a="1"/>
  <c r="M61" i="6" s="1"/>
  <c r="L61" i="6" a="1"/>
  <c r="L61" i="6" s="1"/>
  <c r="K61" i="6" a="1"/>
  <c r="K61" i="6" s="1"/>
  <c r="J61" i="6" a="1"/>
  <c r="J61" i="6" s="1"/>
  <c r="I61" i="6" a="1"/>
  <c r="I61" i="6" s="1"/>
  <c r="H61" i="6" a="1"/>
  <c r="H61" i="6" s="1"/>
  <c r="G61" i="6" a="1"/>
  <c r="G61" i="6" s="1"/>
  <c r="F61" i="6" a="1"/>
  <c r="F61" i="6" s="1"/>
  <c r="E61" i="6" a="1"/>
  <c r="E61" i="6" s="1"/>
  <c r="D61" i="6" a="1"/>
  <c r="D61" i="6" s="1"/>
  <c r="C61" i="6" a="1"/>
  <c r="C61" i="6" s="1"/>
  <c r="B61" i="6" a="1"/>
  <c r="B61" i="6" s="1"/>
  <c r="O60" i="6" a="1"/>
  <c r="O60" i="6" s="1"/>
  <c r="N60" i="6" a="1"/>
  <c r="N60" i="6" s="1"/>
  <c r="M60" i="6" a="1"/>
  <c r="M60" i="6" s="1"/>
  <c r="L60" i="6" a="1"/>
  <c r="L60" i="6" s="1"/>
  <c r="K60" i="6" a="1"/>
  <c r="K60" i="6" s="1"/>
  <c r="J60" i="6" a="1"/>
  <c r="J60" i="6" s="1"/>
  <c r="I60" i="6" a="1"/>
  <c r="I60" i="6" s="1"/>
  <c r="H60" i="6" a="1"/>
  <c r="H60" i="6" s="1"/>
  <c r="G60" i="6" a="1"/>
  <c r="G60" i="6" s="1"/>
  <c r="F60" i="6" a="1"/>
  <c r="F60" i="6" s="1"/>
  <c r="E60" i="6" a="1"/>
  <c r="E60" i="6" s="1"/>
  <c r="D60" i="6" a="1"/>
  <c r="D60" i="6" s="1"/>
  <c r="C60" i="6" a="1"/>
  <c r="C60" i="6" s="1"/>
  <c r="B60" i="6" a="1"/>
  <c r="B60" i="6" s="1"/>
  <c r="O59" i="6" a="1"/>
  <c r="O59" i="6" s="1"/>
  <c r="N59" i="6" a="1"/>
  <c r="N59" i="6" s="1"/>
  <c r="M59" i="6" a="1"/>
  <c r="M59" i="6" s="1"/>
  <c r="L59" i="6" a="1"/>
  <c r="L59" i="6" s="1"/>
  <c r="K59" i="6" a="1"/>
  <c r="K59" i="6" s="1"/>
  <c r="J59" i="6" a="1"/>
  <c r="J59" i="6" s="1"/>
  <c r="I59" i="6" a="1"/>
  <c r="I59" i="6" s="1"/>
  <c r="H59" i="6" a="1"/>
  <c r="H59" i="6" s="1"/>
  <c r="G59" i="6" a="1"/>
  <c r="G59" i="6" s="1"/>
  <c r="F59" i="6" a="1"/>
  <c r="F59" i="6" s="1"/>
  <c r="E59" i="6" a="1"/>
  <c r="E59" i="6" s="1"/>
  <c r="D59" i="6" a="1"/>
  <c r="D59" i="6" s="1"/>
  <c r="C59" i="6" a="1"/>
  <c r="C59" i="6" s="1"/>
  <c r="B59" i="6" a="1"/>
  <c r="B59" i="6" s="1"/>
  <c r="O58" i="6" a="1"/>
  <c r="O58" i="6" s="1"/>
  <c r="N58" i="6" a="1"/>
  <c r="N58" i="6" s="1"/>
  <c r="M58" i="6" a="1"/>
  <c r="M58" i="6" s="1"/>
  <c r="L58" i="6" a="1"/>
  <c r="L58" i="6" s="1"/>
  <c r="K58" i="6" a="1"/>
  <c r="K58" i="6" s="1"/>
  <c r="J58" i="6" a="1"/>
  <c r="J58" i="6" s="1"/>
  <c r="I58" i="6" a="1"/>
  <c r="I58" i="6" s="1"/>
  <c r="H58" i="6" a="1"/>
  <c r="H58" i="6" s="1"/>
  <c r="G58" i="6" a="1"/>
  <c r="G58" i="6" s="1"/>
  <c r="F58" i="6" a="1"/>
  <c r="F58" i="6" s="1"/>
  <c r="E58" i="6" a="1"/>
  <c r="E58" i="6" s="1"/>
  <c r="D58" i="6" a="1"/>
  <c r="D58" i="6" s="1"/>
  <c r="C58" i="6" a="1"/>
  <c r="C58" i="6" s="1"/>
  <c r="B58" i="6" a="1"/>
  <c r="B58" i="6" s="1"/>
  <c r="O57" i="6" a="1"/>
  <c r="O57" i="6" s="1"/>
  <c r="N57" i="6" a="1"/>
  <c r="N57" i="6" s="1"/>
  <c r="M57" i="6" a="1"/>
  <c r="M57" i="6" s="1"/>
  <c r="L57" i="6" a="1"/>
  <c r="L57" i="6" s="1"/>
  <c r="K57" i="6" a="1"/>
  <c r="K57" i="6" s="1"/>
  <c r="J57" i="6" a="1"/>
  <c r="J57" i="6" s="1"/>
  <c r="I57" i="6" a="1"/>
  <c r="I57" i="6" s="1"/>
  <c r="H57" i="6" a="1"/>
  <c r="H57" i="6" s="1"/>
  <c r="G57" i="6" a="1"/>
  <c r="G57" i="6" s="1"/>
  <c r="F57" i="6" a="1"/>
  <c r="F57" i="6" s="1"/>
  <c r="E57" i="6" a="1"/>
  <c r="E57" i="6" s="1"/>
  <c r="D57" i="6" a="1"/>
  <c r="D57" i="6" s="1"/>
  <c r="C57" i="6" a="1"/>
  <c r="C57" i="6" s="1"/>
  <c r="B57" i="6" a="1"/>
  <c r="B57" i="6" s="1"/>
  <c r="O56" i="6" a="1"/>
  <c r="O56" i="6" s="1"/>
  <c r="N56" i="6" a="1"/>
  <c r="N56" i="6" s="1"/>
  <c r="M56" i="6" a="1"/>
  <c r="M56" i="6" s="1"/>
  <c r="L56" i="6" a="1"/>
  <c r="L56" i="6" s="1"/>
  <c r="K56" i="6" a="1"/>
  <c r="K56" i="6" s="1"/>
  <c r="J56" i="6" a="1"/>
  <c r="J56" i="6" s="1"/>
  <c r="I56" i="6" a="1"/>
  <c r="I56" i="6" s="1"/>
  <c r="H56" i="6" a="1"/>
  <c r="H56" i="6" s="1"/>
  <c r="G56" i="6" a="1"/>
  <c r="G56" i="6" s="1"/>
  <c r="F56" i="6" a="1"/>
  <c r="F56" i="6" s="1"/>
  <c r="E56" i="6" a="1"/>
  <c r="E56" i="6" s="1"/>
  <c r="D56" i="6" a="1"/>
  <c r="D56" i="6" s="1"/>
  <c r="C56" i="6" a="1"/>
  <c r="C56" i="6" s="1"/>
  <c r="B56" i="6" a="1"/>
  <c r="B56" i="6" s="1"/>
  <c r="O55" i="6" a="1"/>
  <c r="O55" i="6" s="1"/>
  <c r="N55" i="6" a="1"/>
  <c r="N55" i="6" s="1"/>
  <c r="M55" i="6" a="1"/>
  <c r="M55" i="6" s="1"/>
  <c r="L55" i="6" a="1"/>
  <c r="L55" i="6" s="1"/>
  <c r="K55" i="6" a="1"/>
  <c r="K55" i="6" s="1"/>
  <c r="J55" i="6" a="1"/>
  <c r="J55" i="6" s="1"/>
  <c r="I55" i="6" a="1"/>
  <c r="I55" i="6" s="1"/>
  <c r="H55" i="6" a="1"/>
  <c r="H55" i="6" s="1"/>
  <c r="G55" i="6" a="1"/>
  <c r="G55" i="6" s="1"/>
  <c r="F55" i="6" a="1"/>
  <c r="F55" i="6" s="1"/>
  <c r="E55" i="6" a="1"/>
  <c r="E55" i="6" s="1"/>
  <c r="D55" i="6" a="1"/>
  <c r="D55" i="6" s="1"/>
  <c r="C55" i="6" a="1"/>
  <c r="C55" i="6" s="1"/>
  <c r="B55" i="6" a="1"/>
  <c r="B55" i="6" s="1"/>
  <c r="O54" i="6" a="1"/>
  <c r="O54" i="6" s="1"/>
  <c r="N54" i="6" a="1"/>
  <c r="N54" i="6" s="1"/>
  <c r="M54" i="6" a="1"/>
  <c r="M54" i="6" s="1"/>
  <c r="L54" i="6" a="1"/>
  <c r="L54" i="6" s="1"/>
  <c r="K54" i="6" a="1"/>
  <c r="K54" i="6" s="1"/>
  <c r="J54" i="6" a="1"/>
  <c r="J54" i="6" s="1"/>
  <c r="I54" i="6" a="1"/>
  <c r="I54" i="6" s="1"/>
  <c r="H54" i="6" a="1"/>
  <c r="H54" i="6" s="1"/>
  <c r="G54" i="6" a="1"/>
  <c r="G54" i="6" s="1"/>
  <c r="F54" i="6" a="1"/>
  <c r="F54" i="6" s="1"/>
  <c r="E54" i="6" a="1"/>
  <c r="E54" i="6" s="1"/>
  <c r="D54" i="6" a="1"/>
  <c r="D54" i="6" s="1"/>
  <c r="C54" i="6" a="1"/>
  <c r="C54" i="6" s="1"/>
  <c r="B54" i="6" a="1"/>
  <c r="B54" i="6" s="1"/>
  <c r="O53" i="6" a="1"/>
  <c r="O53" i="6" s="1"/>
  <c r="N53" i="6" a="1"/>
  <c r="N53" i="6" s="1"/>
  <c r="M53" i="6" a="1"/>
  <c r="M53" i="6" s="1"/>
  <c r="L53" i="6" a="1"/>
  <c r="L53" i="6" s="1"/>
  <c r="K53" i="6" a="1"/>
  <c r="K53" i="6" s="1"/>
  <c r="J53" i="6" a="1"/>
  <c r="J53" i="6" s="1"/>
  <c r="I53" i="6" a="1"/>
  <c r="I53" i="6" s="1"/>
  <c r="H53" i="6" a="1"/>
  <c r="H53" i="6" s="1"/>
  <c r="G53" i="6" a="1"/>
  <c r="G53" i="6" s="1"/>
  <c r="F53" i="6" a="1"/>
  <c r="F53" i="6" s="1"/>
  <c r="E53" i="6" a="1"/>
  <c r="E53" i="6" s="1"/>
  <c r="D53" i="6" a="1"/>
  <c r="D53" i="6" s="1"/>
  <c r="C53" i="6" a="1"/>
  <c r="C53" i="6" s="1"/>
  <c r="B53" i="6" a="1"/>
  <c r="B53" i="6" s="1"/>
  <c r="O52" i="6" a="1"/>
  <c r="O52" i="6" s="1"/>
  <c r="N52" i="6" a="1"/>
  <c r="N52" i="6" s="1"/>
  <c r="M52" i="6" a="1"/>
  <c r="M52" i="6" s="1"/>
  <c r="L52" i="6" a="1"/>
  <c r="L52" i="6" s="1"/>
  <c r="K52" i="6" a="1"/>
  <c r="K52" i="6" s="1"/>
  <c r="J52" i="6" a="1"/>
  <c r="J52" i="6" s="1"/>
  <c r="I52" i="6" a="1"/>
  <c r="I52" i="6" s="1"/>
  <c r="H52" i="6" a="1"/>
  <c r="H52" i="6" s="1"/>
  <c r="G52" i="6" a="1"/>
  <c r="G52" i="6" s="1"/>
  <c r="F52" i="6" a="1"/>
  <c r="F52" i="6" s="1"/>
  <c r="E52" i="6" a="1"/>
  <c r="E52" i="6" s="1"/>
  <c r="D52" i="6" a="1"/>
  <c r="D52" i="6" s="1"/>
  <c r="C52" i="6" a="1"/>
  <c r="C52" i="6" s="1"/>
  <c r="B52" i="6" a="1"/>
  <c r="B52" i="6" s="1"/>
  <c r="O51" i="6" a="1"/>
  <c r="O51" i="6" s="1"/>
  <c r="N51" i="6" a="1"/>
  <c r="N51" i="6" s="1"/>
  <c r="M51" i="6" a="1"/>
  <c r="M51" i="6" s="1"/>
  <c r="L51" i="6" a="1"/>
  <c r="L51" i="6" s="1"/>
  <c r="K51" i="6" a="1"/>
  <c r="K51" i="6" s="1"/>
  <c r="J51" i="6" a="1"/>
  <c r="J51" i="6" s="1"/>
  <c r="I51" i="6" a="1"/>
  <c r="I51" i="6" s="1"/>
  <c r="H51" i="6" a="1"/>
  <c r="H51" i="6" s="1"/>
  <c r="G51" i="6" a="1"/>
  <c r="G51" i="6" s="1"/>
  <c r="F51" i="6" a="1"/>
  <c r="F51" i="6" s="1"/>
  <c r="E51" i="6" a="1"/>
  <c r="E51" i="6" s="1"/>
  <c r="D51" i="6" a="1"/>
  <c r="D51" i="6" s="1"/>
  <c r="C51" i="6" a="1"/>
  <c r="C51" i="6" s="1"/>
  <c r="B51" i="6" a="1"/>
  <c r="B51" i="6" s="1"/>
  <c r="O50" i="6" a="1"/>
  <c r="O50" i="6" s="1"/>
  <c r="N50" i="6" a="1"/>
  <c r="N50" i="6" s="1"/>
  <c r="M50" i="6" a="1"/>
  <c r="M50" i="6" s="1"/>
  <c r="L50" i="6" a="1"/>
  <c r="L50" i="6" s="1"/>
  <c r="K50" i="6" a="1"/>
  <c r="K50" i="6" s="1"/>
  <c r="J50" i="6" a="1"/>
  <c r="J50" i="6" s="1"/>
  <c r="I50" i="6" a="1"/>
  <c r="I50" i="6" s="1"/>
  <c r="H50" i="6" a="1"/>
  <c r="H50" i="6" s="1"/>
  <c r="G50" i="6" a="1"/>
  <c r="G50" i="6" s="1"/>
  <c r="F50" i="6" a="1"/>
  <c r="F50" i="6" s="1"/>
  <c r="E50" i="6" a="1"/>
  <c r="E50" i="6" s="1"/>
  <c r="D50" i="6" a="1"/>
  <c r="D50" i="6" s="1"/>
  <c r="C50" i="6" a="1"/>
  <c r="C50" i="6" s="1"/>
  <c r="B50" i="6" a="1"/>
  <c r="B50" i="6" s="1"/>
  <c r="O49" i="6" a="1"/>
  <c r="O49" i="6" s="1"/>
  <c r="N49" i="6" a="1"/>
  <c r="N49" i="6" s="1"/>
  <c r="M49" i="6" a="1"/>
  <c r="M49" i="6" s="1"/>
  <c r="L49" i="6" a="1"/>
  <c r="L49" i="6" s="1"/>
  <c r="K49" i="6" a="1"/>
  <c r="K49" i="6" s="1"/>
  <c r="J49" i="6" a="1"/>
  <c r="J49" i="6" s="1"/>
  <c r="I49" i="6" a="1"/>
  <c r="I49" i="6" s="1"/>
  <c r="H49" i="6" a="1"/>
  <c r="H49" i="6" s="1"/>
  <c r="G49" i="6" a="1"/>
  <c r="G49" i="6" s="1"/>
  <c r="F49" i="6" a="1"/>
  <c r="F49" i="6" s="1"/>
  <c r="E49" i="6" a="1"/>
  <c r="E49" i="6" s="1"/>
  <c r="D49" i="6" a="1"/>
  <c r="D49" i="6" s="1"/>
  <c r="C49" i="6" a="1"/>
  <c r="C49" i="6" s="1"/>
  <c r="B49" i="6" a="1"/>
  <c r="B49" i="6" s="1"/>
  <c r="O48" i="6" a="1"/>
  <c r="O48" i="6" s="1"/>
  <c r="N48" i="6" a="1"/>
  <c r="N48" i="6" s="1"/>
  <c r="M48" i="6" a="1"/>
  <c r="M48" i="6" s="1"/>
  <c r="L48" i="6" a="1"/>
  <c r="L48" i="6" s="1"/>
  <c r="K48" i="6" a="1"/>
  <c r="K48" i="6" s="1"/>
  <c r="J48" i="6" a="1"/>
  <c r="J48" i="6" s="1"/>
  <c r="I48" i="6" a="1"/>
  <c r="I48" i="6" s="1"/>
  <c r="H48" i="6" a="1"/>
  <c r="H48" i="6" s="1"/>
  <c r="G48" i="6" a="1"/>
  <c r="G48" i="6" s="1"/>
  <c r="F48" i="6" a="1"/>
  <c r="F48" i="6" s="1"/>
  <c r="E48" i="6" a="1"/>
  <c r="E48" i="6" s="1"/>
  <c r="D48" i="6" a="1"/>
  <c r="D48" i="6" s="1"/>
  <c r="C48" i="6" a="1"/>
  <c r="C48" i="6" s="1"/>
  <c r="B48" i="6" a="1"/>
  <c r="B48" i="6" s="1"/>
  <c r="O47" i="6" a="1"/>
  <c r="O47" i="6" s="1"/>
  <c r="N47" i="6" a="1"/>
  <c r="N47" i="6" s="1"/>
  <c r="M47" i="6" a="1"/>
  <c r="M47" i="6" s="1"/>
  <c r="L47" i="6" a="1"/>
  <c r="L47" i="6" s="1"/>
  <c r="K47" i="6" a="1"/>
  <c r="K47" i="6" s="1"/>
  <c r="J47" i="6" a="1"/>
  <c r="J47" i="6" s="1"/>
  <c r="I47" i="6" a="1"/>
  <c r="I47" i="6" s="1"/>
  <c r="H47" i="6" a="1"/>
  <c r="H47" i="6" s="1"/>
  <c r="G47" i="6" a="1"/>
  <c r="G47" i="6" s="1"/>
  <c r="F47" i="6" a="1"/>
  <c r="F47" i="6" s="1"/>
  <c r="E47" i="6" a="1"/>
  <c r="E47" i="6" s="1"/>
  <c r="D47" i="6" a="1"/>
  <c r="D47" i="6" s="1"/>
  <c r="C47" i="6" a="1"/>
  <c r="C47" i="6" s="1"/>
  <c r="B47" i="6" a="1"/>
  <c r="B47" i="6" s="1"/>
  <c r="O46" i="6" a="1"/>
  <c r="O46" i="6" s="1"/>
  <c r="N46" i="6" a="1"/>
  <c r="N46" i="6" s="1"/>
  <c r="M46" i="6" a="1"/>
  <c r="M46" i="6" s="1"/>
  <c r="L46" i="6" a="1"/>
  <c r="L46" i="6" s="1"/>
  <c r="K46" i="6" a="1"/>
  <c r="K46" i="6" s="1"/>
  <c r="J46" i="6" a="1"/>
  <c r="J46" i="6" s="1"/>
  <c r="I46" i="6" a="1"/>
  <c r="I46" i="6" s="1"/>
  <c r="H46" i="6" a="1"/>
  <c r="H46" i="6" s="1"/>
  <c r="G46" i="6" a="1"/>
  <c r="G46" i="6" s="1"/>
  <c r="F46" i="6" a="1"/>
  <c r="F46" i="6" s="1"/>
  <c r="E46" i="6" a="1"/>
  <c r="E46" i="6" s="1"/>
  <c r="D46" i="6" a="1"/>
  <c r="D46" i="6" s="1"/>
  <c r="C46" i="6" a="1"/>
  <c r="C46" i="6" s="1"/>
  <c r="B46" i="6" a="1"/>
  <c r="B46" i="6" s="1"/>
  <c r="O45" i="6" a="1"/>
  <c r="O45" i="6" s="1"/>
  <c r="N45" i="6" a="1"/>
  <c r="N45" i="6" s="1"/>
  <c r="M45" i="6" a="1"/>
  <c r="M45" i="6" s="1"/>
  <c r="L45" i="6" a="1"/>
  <c r="L45" i="6" s="1"/>
  <c r="K45" i="6" a="1"/>
  <c r="K45" i="6" s="1"/>
  <c r="J45" i="6" a="1"/>
  <c r="J45" i="6" s="1"/>
  <c r="I45" i="6" a="1"/>
  <c r="I45" i="6" s="1"/>
  <c r="H45" i="6" a="1"/>
  <c r="H45" i="6" s="1"/>
  <c r="G45" i="6" a="1"/>
  <c r="G45" i="6" s="1"/>
  <c r="F45" i="6" a="1"/>
  <c r="F45" i="6" s="1"/>
  <c r="E45" i="6" a="1"/>
  <c r="E45" i="6" s="1"/>
  <c r="D45" i="6" a="1"/>
  <c r="D45" i="6" s="1"/>
  <c r="C45" i="6" a="1"/>
  <c r="C45" i="6" s="1"/>
  <c r="B45" i="6" a="1"/>
  <c r="B45" i="6" s="1"/>
  <c r="O44" i="6" a="1"/>
  <c r="O44" i="6" s="1"/>
  <c r="N44" i="6" a="1"/>
  <c r="N44" i="6" s="1"/>
  <c r="M44" i="6" a="1"/>
  <c r="M44" i="6" s="1"/>
  <c r="L44" i="6" a="1"/>
  <c r="L44" i="6" s="1"/>
  <c r="K44" i="6" a="1"/>
  <c r="K44" i="6" s="1"/>
  <c r="J44" i="6" a="1"/>
  <c r="J44" i="6" s="1"/>
  <c r="I44" i="6" a="1"/>
  <c r="I44" i="6" s="1"/>
  <c r="H44" i="6" a="1"/>
  <c r="H44" i="6" s="1"/>
  <c r="G44" i="6" a="1"/>
  <c r="G44" i="6" s="1"/>
  <c r="F44" i="6" a="1"/>
  <c r="F44" i="6" s="1"/>
  <c r="E44" i="6" a="1"/>
  <c r="E44" i="6" s="1"/>
  <c r="D44" i="6" a="1"/>
  <c r="D44" i="6" s="1"/>
  <c r="C44" i="6" a="1"/>
  <c r="C44" i="6" s="1"/>
  <c r="B44" i="6" a="1"/>
  <c r="B44" i="6" s="1"/>
  <c r="O43" i="6" a="1"/>
  <c r="O43" i="6" s="1"/>
  <c r="N43" i="6" a="1"/>
  <c r="N43" i="6" s="1"/>
  <c r="M43" i="6" a="1"/>
  <c r="M43" i="6" s="1"/>
  <c r="L43" i="6" a="1"/>
  <c r="L43" i="6" s="1"/>
  <c r="K43" i="6" a="1"/>
  <c r="K43" i="6" s="1"/>
  <c r="J43" i="6" a="1"/>
  <c r="J43" i="6" s="1"/>
  <c r="I43" i="6" a="1"/>
  <c r="I43" i="6" s="1"/>
  <c r="H43" i="6" a="1"/>
  <c r="H43" i="6" s="1"/>
  <c r="G43" i="6" a="1"/>
  <c r="G43" i="6" s="1"/>
  <c r="F43" i="6" a="1"/>
  <c r="F43" i="6" s="1"/>
  <c r="E43" i="6" a="1"/>
  <c r="E43" i="6" s="1"/>
  <c r="D43" i="6" a="1"/>
  <c r="D43" i="6" s="1"/>
  <c r="C43" i="6" a="1"/>
  <c r="C43" i="6" s="1"/>
  <c r="B43" i="6" a="1"/>
  <c r="B43" i="6" s="1"/>
  <c r="O42" i="6" a="1"/>
  <c r="O42" i="6" s="1"/>
  <c r="N42" i="6" a="1"/>
  <c r="N42" i="6" s="1"/>
  <c r="M42" i="6" a="1"/>
  <c r="M42" i="6" s="1"/>
  <c r="L42" i="6" a="1"/>
  <c r="L42" i="6" s="1"/>
  <c r="K42" i="6" a="1"/>
  <c r="K42" i="6" s="1"/>
  <c r="J42" i="6" a="1"/>
  <c r="J42" i="6" s="1"/>
  <c r="I42" i="6" a="1"/>
  <c r="I42" i="6" s="1"/>
  <c r="H42" i="6" a="1"/>
  <c r="H42" i="6" s="1"/>
  <c r="G42" i="6" a="1"/>
  <c r="G42" i="6" s="1"/>
  <c r="F42" i="6" a="1"/>
  <c r="F42" i="6" s="1"/>
  <c r="E42" i="6" a="1"/>
  <c r="E42" i="6" s="1"/>
  <c r="D42" i="6" a="1"/>
  <c r="D42" i="6" s="1"/>
  <c r="C42" i="6" a="1"/>
  <c r="C42" i="6" s="1"/>
  <c r="B42" i="6" a="1"/>
  <c r="B42" i="6" s="1"/>
  <c r="O41" i="6" a="1"/>
  <c r="O41" i="6" s="1"/>
  <c r="N41" i="6" a="1"/>
  <c r="N41" i="6" s="1"/>
  <c r="M41" i="6" a="1"/>
  <c r="M41" i="6" s="1"/>
  <c r="L41" i="6" a="1"/>
  <c r="L41" i="6" s="1"/>
  <c r="K41" i="6" a="1"/>
  <c r="K41" i="6" s="1"/>
  <c r="J41" i="6" a="1"/>
  <c r="J41" i="6" s="1"/>
  <c r="I41" i="6" a="1"/>
  <c r="I41" i="6" s="1"/>
  <c r="H41" i="6" a="1"/>
  <c r="H41" i="6" s="1"/>
  <c r="G41" i="6" a="1"/>
  <c r="G41" i="6" s="1"/>
  <c r="F41" i="6" a="1"/>
  <c r="F41" i="6" s="1"/>
  <c r="E41" i="6" a="1"/>
  <c r="E41" i="6" s="1"/>
  <c r="D41" i="6" a="1"/>
  <c r="D41" i="6" s="1"/>
  <c r="C41" i="6" a="1"/>
  <c r="C41" i="6" s="1"/>
  <c r="B41" i="6" a="1"/>
  <c r="B41" i="6" s="1"/>
  <c r="O40" i="6" a="1"/>
  <c r="O40" i="6" s="1"/>
  <c r="N40" i="6" a="1"/>
  <c r="N40" i="6" s="1"/>
  <c r="M40" i="6" a="1"/>
  <c r="M40" i="6" s="1"/>
  <c r="L40" i="6" a="1"/>
  <c r="L40" i="6" s="1"/>
  <c r="K40" i="6" a="1"/>
  <c r="K40" i="6" s="1"/>
  <c r="J40" i="6" a="1"/>
  <c r="J40" i="6" s="1"/>
  <c r="I40" i="6" a="1"/>
  <c r="I40" i="6" s="1"/>
  <c r="H40" i="6" a="1"/>
  <c r="H40" i="6" s="1"/>
  <c r="G40" i="6" a="1"/>
  <c r="G40" i="6" s="1"/>
  <c r="F40" i="6" a="1"/>
  <c r="F40" i="6" s="1"/>
  <c r="E40" i="6" a="1"/>
  <c r="E40" i="6" s="1"/>
  <c r="D40" i="6" a="1"/>
  <c r="D40" i="6" s="1"/>
  <c r="C40" i="6" a="1"/>
  <c r="C40" i="6" s="1"/>
  <c r="B40" i="6" a="1"/>
  <c r="B40" i="6" s="1"/>
  <c r="O39" i="6" a="1"/>
  <c r="O39" i="6" s="1"/>
  <c r="N39" i="6" a="1"/>
  <c r="N39" i="6" s="1"/>
  <c r="M39" i="6" a="1"/>
  <c r="M39" i="6" s="1"/>
  <c r="L39" i="6" a="1"/>
  <c r="L39" i="6" s="1"/>
  <c r="K39" i="6" a="1"/>
  <c r="K39" i="6" s="1"/>
  <c r="J39" i="6" a="1"/>
  <c r="J39" i="6" s="1"/>
  <c r="I39" i="6" a="1"/>
  <c r="I39" i="6" s="1"/>
  <c r="H39" i="6" a="1"/>
  <c r="H39" i="6" s="1"/>
  <c r="G39" i="6" a="1"/>
  <c r="G39" i="6" s="1"/>
  <c r="F39" i="6" a="1"/>
  <c r="F39" i="6" s="1"/>
  <c r="E39" i="6" a="1"/>
  <c r="E39" i="6" s="1"/>
  <c r="D39" i="6" a="1"/>
  <c r="D39" i="6" s="1"/>
  <c r="C39" i="6" a="1"/>
  <c r="C39" i="6" s="1"/>
  <c r="B39" i="6" a="1"/>
  <c r="B39" i="6" s="1"/>
  <c r="O38" i="6" a="1"/>
  <c r="O38" i="6" s="1"/>
  <c r="N38" i="6" a="1"/>
  <c r="N38" i="6" s="1"/>
  <c r="M38" i="6" a="1"/>
  <c r="M38" i="6" s="1"/>
  <c r="L38" i="6" a="1"/>
  <c r="L38" i="6" s="1"/>
  <c r="K38" i="6" a="1"/>
  <c r="K38" i="6" s="1"/>
  <c r="J38" i="6" a="1"/>
  <c r="J38" i="6" s="1"/>
  <c r="I38" i="6" a="1"/>
  <c r="I38" i="6" s="1"/>
  <c r="H38" i="6" a="1"/>
  <c r="H38" i="6" s="1"/>
  <c r="G38" i="6" a="1"/>
  <c r="G38" i="6" s="1"/>
  <c r="F38" i="6" a="1"/>
  <c r="F38" i="6" s="1"/>
  <c r="E38" i="6" a="1"/>
  <c r="E38" i="6" s="1"/>
  <c r="D38" i="6" a="1"/>
  <c r="D38" i="6" s="1"/>
  <c r="C38" i="6" a="1"/>
  <c r="C38" i="6" s="1"/>
  <c r="B38" i="6" a="1"/>
  <c r="B38" i="6" s="1"/>
  <c r="O37" i="6" a="1"/>
  <c r="O37" i="6" s="1"/>
  <c r="N37" i="6" a="1"/>
  <c r="N37" i="6" s="1"/>
  <c r="M37" i="6" a="1"/>
  <c r="M37" i="6" s="1"/>
  <c r="L37" i="6" a="1"/>
  <c r="L37" i="6" s="1"/>
  <c r="K37" i="6" a="1"/>
  <c r="K37" i="6" s="1"/>
  <c r="J37" i="6" a="1"/>
  <c r="J37" i="6" s="1"/>
  <c r="I37" i="6" a="1"/>
  <c r="I37" i="6" s="1"/>
  <c r="H37" i="6" a="1"/>
  <c r="H37" i="6" s="1"/>
  <c r="G37" i="6" a="1"/>
  <c r="G37" i="6" s="1"/>
  <c r="F37" i="6" a="1"/>
  <c r="F37" i="6" s="1"/>
  <c r="E37" i="6" a="1"/>
  <c r="E37" i="6" s="1"/>
  <c r="D37" i="6" a="1"/>
  <c r="D37" i="6" s="1"/>
  <c r="C37" i="6" a="1"/>
  <c r="C37" i="6" s="1"/>
  <c r="B37" i="6" a="1"/>
  <c r="B37" i="6" s="1"/>
  <c r="O36" i="6" a="1"/>
  <c r="O36" i="6" s="1"/>
  <c r="N36" i="6" a="1"/>
  <c r="N36" i="6" s="1"/>
  <c r="M36" i="6" a="1"/>
  <c r="M36" i="6" s="1"/>
  <c r="L36" i="6" a="1"/>
  <c r="L36" i="6" s="1"/>
  <c r="K36" i="6" a="1"/>
  <c r="K36" i="6" s="1"/>
  <c r="J36" i="6" a="1"/>
  <c r="J36" i="6" s="1"/>
  <c r="I36" i="6" a="1"/>
  <c r="I36" i="6" s="1"/>
  <c r="H36" i="6" a="1"/>
  <c r="H36" i="6" s="1"/>
  <c r="G36" i="6" a="1"/>
  <c r="G36" i="6" s="1"/>
  <c r="F36" i="6" a="1"/>
  <c r="F36" i="6" s="1"/>
  <c r="E36" i="6" a="1"/>
  <c r="E36" i="6" s="1"/>
  <c r="D36" i="6" a="1"/>
  <c r="D36" i="6" s="1"/>
  <c r="C36" i="6" a="1"/>
  <c r="C36" i="6" s="1"/>
  <c r="B36" i="6" a="1"/>
  <c r="B36" i="6" s="1"/>
  <c r="O35" i="6" a="1"/>
  <c r="O35" i="6" s="1"/>
  <c r="N35" i="6" a="1"/>
  <c r="N35" i="6" s="1"/>
  <c r="M35" i="6" a="1"/>
  <c r="M35" i="6" s="1"/>
  <c r="L35" i="6" a="1"/>
  <c r="L35" i="6" s="1"/>
  <c r="K35" i="6" a="1"/>
  <c r="K35" i="6" s="1"/>
  <c r="J35" i="6" a="1"/>
  <c r="J35" i="6" s="1"/>
  <c r="I35" i="6" a="1"/>
  <c r="I35" i="6" s="1"/>
  <c r="H35" i="6" a="1"/>
  <c r="H35" i="6" s="1"/>
  <c r="G35" i="6" a="1"/>
  <c r="G35" i="6" s="1"/>
  <c r="F35" i="6" a="1"/>
  <c r="F35" i="6" s="1"/>
  <c r="E35" i="6" a="1"/>
  <c r="E35" i="6" s="1"/>
  <c r="D35" i="6" a="1"/>
  <c r="D35" i="6" s="1"/>
  <c r="C35" i="6" a="1"/>
  <c r="C35" i="6" s="1"/>
  <c r="B35" i="6" a="1"/>
  <c r="B35" i="6" s="1"/>
  <c r="O34" i="6" a="1"/>
  <c r="O34" i="6" s="1"/>
  <c r="N34" i="6" a="1"/>
  <c r="N34" i="6" s="1"/>
  <c r="M34" i="6" a="1"/>
  <c r="M34" i="6" s="1"/>
  <c r="L34" i="6" a="1"/>
  <c r="L34" i="6" s="1"/>
  <c r="K34" i="6" a="1"/>
  <c r="K34" i="6" s="1"/>
  <c r="J34" i="6" a="1"/>
  <c r="J34" i="6" s="1"/>
  <c r="I34" i="6" a="1"/>
  <c r="I34" i="6" s="1"/>
  <c r="H34" i="6" a="1"/>
  <c r="H34" i="6" s="1"/>
  <c r="G34" i="6" a="1"/>
  <c r="G34" i="6" s="1"/>
  <c r="F34" i="6" a="1"/>
  <c r="F34" i="6" s="1"/>
  <c r="E34" i="6" a="1"/>
  <c r="E34" i="6" s="1"/>
  <c r="D34" i="6" a="1"/>
  <c r="D34" i="6" s="1"/>
  <c r="C34" i="6" a="1"/>
  <c r="C34" i="6" s="1"/>
  <c r="B34" i="6" a="1"/>
  <c r="B34" i="6" s="1"/>
  <c r="O33" i="6" a="1"/>
  <c r="O33" i="6" s="1"/>
  <c r="N33" i="6" a="1"/>
  <c r="N33" i="6" s="1"/>
  <c r="M33" i="6" a="1"/>
  <c r="M33" i="6" s="1"/>
  <c r="L33" i="6" a="1"/>
  <c r="L33" i="6" s="1"/>
  <c r="K33" i="6" a="1"/>
  <c r="K33" i="6" s="1"/>
  <c r="J33" i="6" a="1"/>
  <c r="J33" i="6" s="1"/>
  <c r="I33" i="6" a="1"/>
  <c r="I33" i="6" s="1"/>
  <c r="H33" i="6" a="1"/>
  <c r="H33" i="6" s="1"/>
  <c r="G33" i="6" a="1"/>
  <c r="G33" i="6" s="1"/>
  <c r="F33" i="6" a="1"/>
  <c r="F33" i="6" s="1"/>
  <c r="E33" i="6" a="1"/>
  <c r="E33" i="6" s="1"/>
  <c r="D33" i="6" a="1"/>
  <c r="D33" i="6" s="1"/>
  <c r="C33" i="6" a="1"/>
  <c r="C33" i="6" s="1"/>
  <c r="B33" i="6" a="1"/>
  <c r="B33" i="6" s="1"/>
  <c r="O32" i="6" a="1"/>
  <c r="O32" i="6" s="1"/>
  <c r="N32" i="6" a="1"/>
  <c r="N32" i="6" s="1"/>
  <c r="M32" i="6" a="1"/>
  <c r="M32" i="6" s="1"/>
  <c r="L32" i="6" a="1"/>
  <c r="L32" i="6" s="1"/>
  <c r="K32" i="6" a="1"/>
  <c r="K32" i="6" s="1"/>
  <c r="J32" i="6" a="1"/>
  <c r="J32" i="6" s="1"/>
  <c r="I32" i="6" a="1"/>
  <c r="I32" i="6" s="1"/>
  <c r="H32" i="6" a="1"/>
  <c r="H32" i="6" s="1"/>
  <c r="G32" i="6" a="1"/>
  <c r="G32" i="6" s="1"/>
  <c r="F32" i="6" a="1"/>
  <c r="F32" i="6" s="1"/>
  <c r="E32" i="6" a="1"/>
  <c r="E32" i="6" s="1"/>
  <c r="D32" i="6" a="1"/>
  <c r="D32" i="6" s="1"/>
  <c r="C32" i="6" a="1"/>
  <c r="C32" i="6" s="1"/>
  <c r="B32" i="6" a="1"/>
  <c r="B32" i="6" s="1"/>
  <c r="O31" i="6" a="1"/>
  <c r="O31" i="6" s="1"/>
  <c r="N31" i="6" a="1"/>
  <c r="N31" i="6" s="1"/>
  <c r="M31" i="6" a="1"/>
  <c r="M31" i="6" s="1"/>
  <c r="L31" i="6" a="1"/>
  <c r="L31" i="6" s="1"/>
  <c r="K31" i="6" a="1"/>
  <c r="K31" i="6" s="1"/>
  <c r="J31" i="6" a="1"/>
  <c r="J31" i="6" s="1"/>
  <c r="I31" i="6" a="1"/>
  <c r="I31" i="6" s="1"/>
  <c r="H31" i="6" a="1"/>
  <c r="H31" i="6" s="1"/>
  <c r="G31" i="6" a="1"/>
  <c r="G31" i="6" s="1"/>
  <c r="F31" i="6" a="1"/>
  <c r="F31" i="6" s="1"/>
  <c r="E31" i="6" a="1"/>
  <c r="E31" i="6" s="1"/>
  <c r="D31" i="6" a="1"/>
  <c r="D31" i="6" s="1"/>
  <c r="C31" i="6" a="1"/>
  <c r="C31" i="6" s="1"/>
  <c r="B31" i="6" a="1"/>
  <c r="B31" i="6" s="1"/>
  <c r="O30" i="6" a="1"/>
  <c r="O30" i="6" s="1"/>
  <c r="N30" i="6" a="1"/>
  <c r="N30" i="6" s="1"/>
  <c r="M30" i="6" a="1"/>
  <c r="M30" i="6" s="1"/>
  <c r="L30" i="6" a="1"/>
  <c r="L30" i="6" s="1"/>
  <c r="K30" i="6" a="1"/>
  <c r="K30" i="6" s="1"/>
  <c r="J30" i="6" a="1"/>
  <c r="J30" i="6" s="1"/>
  <c r="I30" i="6" a="1"/>
  <c r="I30" i="6" s="1"/>
  <c r="H30" i="6" a="1"/>
  <c r="H30" i="6" s="1"/>
  <c r="G30" i="6" a="1"/>
  <c r="G30" i="6" s="1"/>
  <c r="F30" i="6" a="1"/>
  <c r="F30" i="6" s="1"/>
  <c r="E30" i="6" a="1"/>
  <c r="E30" i="6" s="1"/>
  <c r="D30" i="6" a="1"/>
  <c r="D30" i="6" s="1"/>
  <c r="C30" i="6" a="1"/>
  <c r="C30" i="6" s="1"/>
  <c r="B30" i="6" a="1"/>
  <c r="B30" i="6" s="1"/>
  <c r="O29" i="6" a="1"/>
  <c r="O29" i="6" s="1"/>
  <c r="N29" i="6" a="1"/>
  <c r="N29" i="6" s="1"/>
  <c r="M29" i="6" a="1"/>
  <c r="M29" i="6" s="1"/>
  <c r="L29" i="6" a="1"/>
  <c r="L29" i="6" s="1"/>
  <c r="K29" i="6" a="1"/>
  <c r="K29" i="6" s="1"/>
  <c r="J29" i="6" a="1"/>
  <c r="J29" i="6" s="1"/>
  <c r="I29" i="6" a="1"/>
  <c r="I29" i="6" s="1"/>
  <c r="H29" i="6" a="1"/>
  <c r="H29" i="6" s="1"/>
  <c r="G29" i="6" a="1"/>
  <c r="G29" i="6" s="1"/>
  <c r="F29" i="6" a="1"/>
  <c r="F29" i="6" s="1"/>
  <c r="E29" i="6" a="1"/>
  <c r="E29" i="6" s="1"/>
  <c r="D29" i="6" a="1"/>
  <c r="D29" i="6" s="1"/>
  <c r="C29" i="6" a="1"/>
  <c r="C29" i="6" s="1"/>
  <c r="B29" i="6" a="1"/>
  <c r="B29" i="6" s="1"/>
  <c r="O28" i="6" a="1"/>
  <c r="O28" i="6" s="1"/>
  <c r="N28" i="6" a="1"/>
  <c r="N28" i="6" s="1"/>
  <c r="M28" i="6" a="1"/>
  <c r="M28" i="6" s="1"/>
  <c r="L28" i="6" a="1"/>
  <c r="L28" i="6" s="1"/>
  <c r="K28" i="6" a="1"/>
  <c r="K28" i="6" s="1"/>
  <c r="J28" i="6" a="1"/>
  <c r="J28" i="6" s="1"/>
  <c r="I28" i="6" a="1"/>
  <c r="I28" i="6" s="1"/>
  <c r="H28" i="6" a="1"/>
  <c r="H28" i="6" s="1"/>
  <c r="G28" i="6" a="1"/>
  <c r="G28" i="6" s="1"/>
  <c r="F28" i="6" a="1"/>
  <c r="F28" i="6" s="1"/>
  <c r="E28" i="6" a="1"/>
  <c r="E28" i="6" s="1"/>
  <c r="D28" i="6" a="1"/>
  <c r="D28" i="6" s="1"/>
  <c r="C28" i="6" a="1"/>
  <c r="C28" i="6" s="1"/>
  <c r="B28" i="6" a="1"/>
  <c r="B28" i="6" s="1"/>
  <c r="O27" i="6" a="1"/>
  <c r="O27" i="6" s="1"/>
  <c r="N27" i="6" a="1"/>
  <c r="N27" i="6" s="1"/>
  <c r="M27" i="6" a="1"/>
  <c r="M27" i="6" s="1"/>
  <c r="L27" i="6" a="1"/>
  <c r="L27" i="6" s="1"/>
  <c r="K27" i="6" a="1"/>
  <c r="K27" i="6" s="1"/>
  <c r="J27" i="6" a="1"/>
  <c r="J27" i="6" s="1"/>
  <c r="I27" i="6" a="1"/>
  <c r="I27" i="6" s="1"/>
  <c r="H27" i="6" a="1"/>
  <c r="H27" i="6" s="1"/>
  <c r="G27" i="6" a="1"/>
  <c r="G27" i="6" s="1"/>
  <c r="F27" i="6" a="1"/>
  <c r="F27" i="6" s="1"/>
  <c r="E27" i="6" a="1"/>
  <c r="E27" i="6" s="1"/>
  <c r="D27" i="6" a="1"/>
  <c r="D27" i="6" s="1"/>
  <c r="C27" i="6" a="1"/>
  <c r="C27" i="6" s="1"/>
  <c r="B27" i="6" a="1"/>
  <c r="B27" i="6" s="1"/>
  <c r="O26" i="6" a="1"/>
  <c r="O26" i="6" s="1"/>
  <c r="N26" i="6" a="1"/>
  <c r="N26" i="6" s="1"/>
  <c r="M26" i="6" a="1"/>
  <c r="M26" i="6" s="1"/>
  <c r="L26" i="6" a="1"/>
  <c r="L26" i="6" s="1"/>
  <c r="K26" i="6" a="1"/>
  <c r="K26" i="6" s="1"/>
  <c r="J26" i="6" a="1"/>
  <c r="J26" i="6" s="1"/>
  <c r="I26" i="6" a="1"/>
  <c r="I26" i="6" s="1"/>
  <c r="H26" i="6" a="1"/>
  <c r="H26" i="6" s="1"/>
  <c r="G26" i="6" a="1"/>
  <c r="G26" i="6" s="1"/>
  <c r="F26" i="6" a="1"/>
  <c r="F26" i="6" s="1"/>
  <c r="E26" i="6" a="1"/>
  <c r="E26" i="6" s="1"/>
  <c r="D26" i="6" a="1"/>
  <c r="D26" i="6" s="1"/>
  <c r="C26" i="6" a="1"/>
  <c r="C26" i="6" s="1"/>
  <c r="B26" i="6" a="1"/>
  <c r="B26" i="6" s="1"/>
  <c r="O25" i="6" a="1"/>
  <c r="O25" i="6" s="1"/>
  <c r="N25" i="6" a="1"/>
  <c r="N25" i="6" s="1"/>
  <c r="M25" i="6" a="1"/>
  <c r="M25" i="6" s="1"/>
  <c r="L25" i="6" a="1"/>
  <c r="L25" i="6" s="1"/>
  <c r="K25" i="6" a="1"/>
  <c r="K25" i="6" s="1"/>
  <c r="J25" i="6" a="1"/>
  <c r="J25" i="6" s="1"/>
  <c r="I25" i="6" a="1"/>
  <c r="I25" i="6" s="1"/>
  <c r="H25" i="6" a="1"/>
  <c r="H25" i="6" s="1"/>
  <c r="G25" i="6" a="1"/>
  <c r="G25" i="6" s="1"/>
  <c r="F25" i="6" a="1"/>
  <c r="F25" i="6" s="1"/>
  <c r="E25" i="6" a="1"/>
  <c r="E25" i="6" s="1"/>
  <c r="D25" i="6" a="1"/>
  <c r="D25" i="6" s="1"/>
  <c r="C25" i="6" a="1"/>
  <c r="C25" i="6" s="1"/>
  <c r="B25" i="6" a="1"/>
  <c r="B25" i="6" s="1"/>
  <c r="O24" i="6" a="1"/>
  <c r="O24" i="6" s="1"/>
  <c r="N24" i="6" a="1"/>
  <c r="N24" i="6" s="1"/>
  <c r="M24" i="6" a="1"/>
  <c r="M24" i="6" s="1"/>
  <c r="L24" i="6" a="1"/>
  <c r="L24" i="6" s="1"/>
  <c r="K24" i="6" a="1"/>
  <c r="K24" i="6" s="1"/>
  <c r="J24" i="6" a="1"/>
  <c r="J24" i="6" s="1"/>
  <c r="I24" i="6" a="1"/>
  <c r="I24" i="6" s="1"/>
  <c r="H24" i="6" a="1"/>
  <c r="H24" i="6" s="1"/>
  <c r="G24" i="6" a="1"/>
  <c r="G24" i="6" s="1"/>
  <c r="F24" i="6" a="1"/>
  <c r="F24" i="6" s="1"/>
  <c r="E24" i="6" a="1"/>
  <c r="E24" i="6" s="1"/>
  <c r="D24" i="6" a="1"/>
  <c r="D24" i="6" s="1"/>
  <c r="C24" i="6" a="1"/>
  <c r="C24" i="6" s="1"/>
  <c r="B24" i="6" a="1"/>
  <c r="B24" i="6" s="1"/>
  <c r="O23" i="6" a="1"/>
  <c r="O23" i="6" s="1"/>
  <c r="N23" i="6" a="1"/>
  <c r="N23" i="6" s="1"/>
  <c r="M23" i="6" a="1"/>
  <c r="M23" i="6" s="1"/>
  <c r="L23" i="6" a="1"/>
  <c r="L23" i="6" s="1"/>
  <c r="K23" i="6" a="1"/>
  <c r="K23" i="6" s="1"/>
  <c r="J23" i="6" a="1"/>
  <c r="J23" i="6" s="1"/>
  <c r="I23" i="6" a="1"/>
  <c r="I23" i="6" s="1"/>
  <c r="H23" i="6" a="1"/>
  <c r="H23" i="6" s="1"/>
  <c r="G23" i="6" a="1"/>
  <c r="G23" i="6" s="1"/>
  <c r="F23" i="6" a="1"/>
  <c r="F23" i="6" s="1"/>
  <c r="E23" i="6" a="1"/>
  <c r="E23" i="6" s="1"/>
  <c r="D23" i="6" a="1"/>
  <c r="D23" i="6" s="1"/>
  <c r="C23" i="6" a="1"/>
  <c r="C23" i="6" s="1"/>
  <c r="B23" i="6" a="1"/>
  <c r="B23" i="6" s="1"/>
  <c r="O22" i="6" a="1"/>
  <c r="O22" i="6" s="1"/>
  <c r="N22" i="6" a="1"/>
  <c r="N22" i="6" s="1"/>
  <c r="M22" i="6" a="1"/>
  <c r="M22" i="6" s="1"/>
  <c r="L22" i="6" a="1"/>
  <c r="L22" i="6" s="1"/>
  <c r="J22" i="6" a="1"/>
  <c r="J22" i="6" s="1"/>
  <c r="I22" i="6" a="1"/>
  <c r="I22" i="6" s="1"/>
  <c r="H22" i="6" a="1"/>
  <c r="H22" i="6" s="1"/>
  <c r="G22" i="6" a="1"/>
  <c r="G22" i="6" s="1"/>
  <c r="F22" i="6" a="1"/>
  <c r="F22" i="6" s="1"/>
  <c r="E22" i="6" a="1"/>
  <c r="E22" i="6" s="1"/>
  <c r="D22" i="6" a="1"/>
  <c r="D22" i="6" s="1"/>
  <c r="C22" i="6" a="1"/>
  <c r="C22" i="6" s="1"/>
  <c r="B22" i="6" a="1"/>
  <c r="B22" i="6" s="1"/>
  <c r="O21" i="6" a="1"/>
  <c r="O21" i="6" s="1"/>
  <c r="N21" i="6" a="1"/>
  <c r="N21" i="6" s="1"/>
  <c r="L21" i="6" a="1"/>
  <c r="L21" i="6" s="1"/>
  <c r="J21" i="6" a="1"/>
  <c r="J21" i="6" s="1"/>
  <c r="H21" i="6" a="1"/>
  <c r="H21" i="6" s="1"/>
  <c r="G21" i="6" a="1"/>
  <c r="G21" i="6" s="1"/>
  <c r="F21" i="6" a="1"/>
  <c r="F21" i="6" s="1"/>
  <c r="E21" i="6" a="1"/>
  <c r="E21" i="6" s="1"/>
  <c r="D21" i="6" a="1"/>
  <c r="D21" i="6" s="1"/>
  <c r="C21" i="6" a="1"/>
  <c r="C21" i="6" s="1"/>
  <c r="B21" i="6" a="1"/>
  <c r="B21" i="6" s="1"/>
  <c r="O20" i="6" a="1"/>
  <c r="O20" i="6" s="1"/>
  <c r="N20" i="6" a="1"/>
  <c r="N20" i="6" s="1"/>
  <c r="L20" i="6" a="1"/>
  <c r="L20" i="6" s="1"/>
  <c r="J20" i="6" a="1"/>
  <c r="J20" i="6" s="1"/>
  <c r="H20" i="6" a="1"/>
  <c r="H20" i="6" s="1"/>
  <c r="G20" i="6" a="1"/>
  <c r="G20" i="6" s="1"/>
  <c r="F20" i="6" a="1"/>
  <c r="F20" i="6" s="1"/>
  <c r="E20" i="6" a="1"/>
  <c r="E20" i="6" s="1"/>
  <c r="D20" i="6" a="1"/>
  <c r="D20" i="6" s="1"/>
  <c r="C20" i="6" a="1"/>
  <c r="C20" i="6" s="1"/>
  <c r="B20" i="6" a="1"/>
  <c r="B20" i="6" s="1"/>
  <c r="O19" i="6" a="1"/>
  <c r="O19" i="6" s="1"/>
  <c r="N19" i="6" a="1"/>
  <c r="N19" i="6" s="1"/>
  <c r="L19" i="6" a="1"/>
  <c r="L19" i="6" s="1"/>
  <c r="J19" i="6" a="1"/>
  <c r="J19" i="6" s="1"/>
  <c r="H19" i="6" a="1"/>
  <c r="H19" i="6" s="1"/>
  <c r="G19" i="6" a="1"/>
  <c r="G19" i="6" s="1"/>
  <c r="F19" i="6" a="1"/>
  <c r="F19" i="6" s="1"/>
  <c r="E19" i="6" a="1"/>
  <c r="E19" i="6" s="1"/>
  <c r="D19" i="6" a="1"/>
  <c r="D19" i="6" s="1"/>
  <c r="C19" i="6" a="1"/>
  <c r="C19" i="6" s="1"/>
  <c r="B19" i="6" a="1"/>
  <c r="B19" i="6" s="1"/>
  <c r="O18" i="6" a="1"/>
  <c r="O18" i="6" s="1"/>
  <c r="N18" i="6" a="1"/>
  <c r="N18" i="6" s="1"/>
  <c r="L18" i="6" a="1"/>
  <c r="L18" i="6" s="1"/>
  <c r="J18" i="6" a="1"/>
  <c r="J18" i="6" s="1"/>
  <c r="H18" i="6" a="1"/>
  <c r="H18" i="6" s="1"/>
  <c r="G18" i="6" a="1"/>
  <c r="G18" i="6" s="1"/>
  <c r="F18" i="6" a="1"/>
  <c r="F18" i="6" s="1"/>
  <c r="E18" i="6" a="1"/>
  <c r="E18" i="6" s="1"/>
  <c r="D18" i="6" a="1"/>
  <c r="D18" i="6" s="1"/>
  <c r="C18" i="6" a="1"/>
  <c r="C18" i="6" s="1"/>
  <c r="B18" i="6" a="1"/>
  <c r="B18" i="6" s="1"/>
  <c r="O17" i="6" a="1"/>
  <c r="O17" i="6" s="1"/>
  <c r="N17" i="6" a="1"/>
  <c r="N17" i="6" s="1"/>
  <c r="L17" i="6" a="1"/>
  <c r="L17" i="6" s="1"/>
  <c r="J17" i="6" a="1"/>
  <c r="J17" i="6" s="1"/>
  <c r="H17" i="6" a="1"/>
  <c r="H17" i="6" s="1"/>
  <c r="G17" i="6" a="1"/>
  <c r="G17" i="6" s="1"/>
  <c r="F17" i="6" a="1"/>
  <c r="F17" i="6" s="1"/>
  <c r="E17" i="6" a="1"/>
  <c r="E17" i="6" s="1"/>
  <c r="D17" i="6" a="1"/>
  <c r="D17" i="6" s="1"/>
  <c r="C17" i="6" a="1"/>
  <c r="C17" i="6" s="1"/>
  <c r="B17" i="6" a="1"/>
  <c r="B17" i="6" s="1"/>
  <c r="O16" i="6" a="1"/>
  <c r="O16" i="6" s="1"/>
  <c r="N16" i="6" a="1"/>
  <c r="N16" i="6" s="1"/>
  <c r="L16" i="6" a="1"/>
  <c r="L16" i="6" s="1"/>
  <c r="J16" i="6" a="1"/>
  <c r="J16" i="6" s="1"/>
  <c r="H16" i="6" a="1"/>
  <c r="H16" i="6" s="1"/>
  <c r="G16" i="6" a="1"/>
  <c r="G16" i="6" s="1"/>
  <c r="F16" i="6" a="1"/>
  <c r="F16" i="6" s="1"/>
  <c r="E16" i="6" a="1"/>
  <c r="E16" i="6" s="1"/>
  <c r="D16" i="6" a="1"/>
  <c r="D16" i="6" s="1"/>
  <c r="C16" i="6" a="1"/>
  <c r="C16" i="6" s="1"/>
  <c r="B16" i="6" a="1"/>
  <c r="B16" i="6" s="1"/>
  <c r="O15" i="6" a="1"/>
  <c r="O15" i="6" s="1"/>
  <c r="N15" i="6" a="1"/>
  <c r="N15" i="6" s="1"/>
  <c r="L15" i="6" a="1"/>
  <c r="L15" i="6" s="1"/>
  <c r="J15" i="6" a="1"/>
  <c r="J15" i="6" s="1"/>
  <c r="H15" i="6" a="1"/>
  <c r="H15" i="6" s="1"/>
  <c r="G15" i="6" a="1"/>
  <c r="G15" i="6" s="1"/>
  <c r="F15" i="6" a="1"/>
  <c r="F15" i="6" s="1"/>
  <c r="E15" i="6" a="1"/>
  <c r="E15" i="6" s="1"/>
  <c r="D15" i="6" a="1"/>
  <c r="D15" i="6" s="1"/>
  <c r="C15" i="6" a="1"/>
  <c r="C15" i="6" s="1"/>
  <c r="B15" i="6" a="1"/>
  <c r="B15" i="6" s="1"/>
  <c r="O14" i="6" a="1"/>
  <c r="O14" i="6" s="1"/>
  <c r="N14" i="6" a="1"/>
  <c r="N14" i="6" s="1"/>
  <c r="L14" i="6" a="1"/>
  <c r="L14" i="6" s="1"/>
  <c r="J14" i="6" a="1"/>
  <c r="J14" i="6" s="1"/>
  <c r="H14" i="6" a="1"/>
  <c r="H14" i="6" s="1"/>
  <c r="G14" i="6" a="1"/>
  <c r="G14" i="6" s="1"/>
  <c r="F14" i="6" a="1"/>
  <c r="F14" i="6" s="1"/>
  <c r="E14" i="6" a="1"/>
  <c r="E14" i="6" s="1"/>
  <c r="D14" i="6" a="1"/>
  <c r="D14" i="6" s="1"/>
  <c r="C14" i="6" a="1"/>
  <c r="C14" i="6" s="1"/>
  <c r="B14" i="6" a="1"/>
  <c r="B14" i="6" s="1"/>
  <c r="O13" i="6" a="1"/>
  <c r="O13" i="6" s="1"/>
  <c r="N13" i="6" a="1"/>
  <c r="N13" i="6" s="1"/>
  <c r="L13" i="6" a="1"/>
  <c r="L13" i="6" s="1"/>
  <c r="J13" i="6" a="1"/>
  <c r="J13" i="6" s="1"/>
  <c r="H13" i="6" a="1"/>
  <c r="H13" i="6" s="1"/>
  <c r="G13" i="6" a="1"/>
  <c r="G13" i="6" s="1"/>
  <c r="F13" i="6" a="1"/>
  <c r="F13" i="6" s="1"/>
  <c r="E13" i="6" a="1"/>
  <c r="E13" i="6" s="1"/>
  <c r="D13" i="6" a="1"/>
  <c r="D13" i="6" s="1"/>
  <c r="C13" i="6" a="1"/>
  <c r="C13" i="6" s="1"/>
  <c r="B13" i="6" a="1"/>
  <c r="B13" i="6" s="1"/>
  <c r="O12" i="6" a="1"/>
  <c r="O12" i="6" s="1"/>
  <c r="N12" i="6" a="1"/>
  <c r="N12" i="6" s="1"/>
  <c r="L12" i="6" a="1"/>
  <c r="L12" i="6" s="1"/>
  <c r="J12" i="6" a="1"/>
  <c r="J12" i="6" s="1"/>
  <c r="H12" i="6" a="1"/>
  <c r="H12" i="6" s="1"/>
  <c r="G12" i="6" a="1"/>
  <c r="G12" i="6" s="1"/>
  <c r="F12" i="6" a="1"/>
  <c r="F12" i="6" s="1"/>
  <c r="E12" i="6" a="1"/>
  <c r="E12" i="6" s="1"/>
  <c r="C12" i="6" a="1"/>
  <c r="C12" i="6" s="1"/>
  <c r="B12" i="6" a="1"/>
  <c r="B12" i="6" s="1"/>
  <c r="N4" i="6" l="1"/>
  <c r="J4" i="6"/>
  <c r="K4" i="6"/>
  <c r="H4" i="6"/>
  <c r="L4" i="6"/>
  <c r="E30" i="2"/>
  <c r="L13" i="1"/>
  <c r="F30" i="2"/>
  <c r="B24" i="2"/>
  <c r="I15" i="2"/>
  <c r="I14" i="2"/>
  <c r="I13" i="2"/>
  <c r="I12" i="2"/>
  <c r="E39" i="2"/>
  <c r="E38" i="2"/>
  <c r="E37" i="2"/>
  <c r="E36" i="2"/>
  <c r="L24" i="2"/>
  <c r="G24" i="2"/>
  <c r="E24" i="2"/>
  <c r="C24" i="2"/>
  <c r="I19" i="1"/>
  <c r="I13" i="6" s="1" a="1"/>
  <c r="I13" i="6" s="1"/>
  <c r="I20" i="1"/>
  <c r="I14" i="6" s="1" a="1"/>
  <c r="I14" i="6" s="1"/>
  <c r="I21" i="1"/>
  <c r="I15" i="6" s="1" a="1"/>
  <c r="I15" i="6" s="1"/>
  <c r="I22" i="1"/>
  <c r="I16" i="6" s="1" a="1"/>
  <c r="I16" i="6" s="1"/>
  <c r="I23" i="1"/>
  <c r="I17" i="6" s="1" a="1"/>
  <c r="I17" i="6" s="1"/>
  <c r="I24" i="1"/>
  <c r="I18" i="6" s="1" a="1"/>
  <c r="I18" i="6" s="1"/>
  <c r="I25" i="1"/>
  <c r="I19" i="6" s="1" a="1"/>
  <c r="I19" i="6" s="1"/>
  <c r="I26" i="1"/>
  <c r="I20" i="6" s="1" a="1"/>
  <c r="I20" i="6" s="1"/>
  <c r="I27" i="1"/>
  <c r="I21" i="6" s="1" a="1"/>
  <c r="I21" i="6" s="1"/>
  <c r="I28" i="1"/>
  <c r="I29" i="1"/>
  <c r="I18" i="1"/>
  <c r="N11" i="1"/>
  <c r="J13"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N13" i="1"/>
  <c r="K13" i="1"/>
  <c r="I13" i="1" l="1"/>
  <c r="H13" i="1"/>
  <c r="I12" i="6" a="1"/>
  <c r="I12" i="6" s="1"/>
  <c r="I4" i="6" s="1"/>
  <c r="B30" i="2"/>
  <c r="C30" i="2"/>
  <c r="M7" i="1" l="1"/>
  <c r="K7" i="1"/>
  <c r="I24" i="2" s="1"/>
  <c r="L11" i="1"/>
  <c r="K11" i="1"/>
  <c r="J11" i="1"/>
  <c r="K26" i="1"/>
  <c r="K20" i="6" l="1" a="1"/>
  <c r="K20" i="6" s="1"/>
  <c r="M26" i="1"/>
  <c r="M20" i="6" s="1" a="1"/>
  <c r="M20" i="6" s="1"/>
  <c r="O11" i="1"/>
  <c r="I11" i="1"/>
  <c r="K117" i="1" l="1"/>
  <c r="K34" i="1"/>
  <c r="M34" i="1" s="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9" i="1"/>
  <c r="K13" i="6" s="1" a="1"/>
  <c r="K13" i="6" s="1"/>
  <c r="K20" i="1"/>
  <c r="K14" i="6" s="1" a="1"/>
  <c r="K14" i="6" s="1"/>
  <c r="K21" i="1"/>
  <c r="K22" i="1"/>
  <c r="K23" i="1"/>
  <c r="K24" i="1"/>
  <c r="K25" i="1"/>
  <c r="K27" i="1"/>
  <c r="K28" i="1"/>
  <c r="M28" i="1" s="1"/>
  <c r="K29" i="1"/>
  <c r="M29" i="1" s="1"/>
  <c r="K30" i="1"/>
  <c r="M30" i="1" s="1"/>
  <c r="K31" i="1"/>
  <c r="M31" i="1" s="1"/>
  <c r="K32" i="1"/>
  <c r="M32" i="1" s="1"/>
  <c r="K33" i="1"/>
  <c r="M33" i="1" s="1"/>
  <c r="M24" i="1" l="1"/>
  <c r="M18" i="6" s="1" a="1"/>
  <c r="M18" i="6" s="1"/>
  <c r="K18" i="6" a="1"/>
  <c r="K18" i="6" s="1"/>
  <c r="M23" i="1"/>
  <c r="M17" i="6" s="1" a="1"/>
  <c r="M17" i="6" s="1"/>
  <c r="K17" i="6" a="1"/>
  <c r="K17" i="6" s="1"/>
  <c r="M27" i="1"/>
  <c r="M21" i="6" s="1" a="1"/>
  <c r="M21" i="6" s="1"/>
  <c r="K21" i="6" a="1"/>
  <c r="K21" i="6" s="1"/>
  <c r="M22" i="1"/>
  <c r="M16" i="6" s="1" a="1"/>
  <c r="M16" i="6" s="1"/>
  <c r="K16" i="6" a="1"/>
  <c r="K16" i="6" s="1"/>
  <c r="K12" i="6" a="1"/>
  <c r="K12" i="6" s="1"/>
  <c r="M18" i="1"/>
  <c r="M12" i="6" s="1" a="1"/>
  <c r="M12" i="6" s="1"/>
  <c r="K19" i="6" a="1"/>
  <c r="K19" i="6" s="1"/>
  <c r="M25" i="1"/>
  <c r="M19" i="6" s="1" a="1"/>
  <c r="M19" i="6" s="1"/>
  <c r="M21" i="1"/>
  <c r="M15" i="6" s="1" a="1"/>
  <c r="M15" i="6" s="1"/>
  <c r="K15" i="6" a="1"/>
  <c r="K15" i="6" s="1"/>
  <c r="M20" i="1"/>
  <c r="M14" i="6" s="1" a="1"/>
  <c r="M14" i="6" s="1"/>
  <c r="M19" i="1"/>
  <c r="M13" i="6" s="1" a="1"/>
  <c r="M13" i="6" s="1"/>
  <c r="M13" i="1" l="1"/>
  <c r="M4" i="6"/>
  <c r="M11" i="1"/>
  <c r="F19" i="2"/>
</calcChain>
</file>

<file path=xl/comments1.xml><?xml version="1.0" encoding="utf-8"?>
<comments xmlns="http://schemas.openxmlformats.org/spreadsheetml/2006/main">
  <authors>
    <author>厚生労働省ネットワークシステム</author>
  </authors>
  <commentList>
    <comment ref="H17" authorId="0" shapeId="0">
      <text>
        <r>
          <rPr>
            <b/>
            <sz val="10"/>
            <color indexed="81"/>
            <rFont val="MS P ゴシック"/>
            <family val="3"/>
            <charset val="128"/>
          </rPr>
          <t>入退院当日は含めず入力。最大６日間、委託事務費を算定。</t>
        </r>
      </text>
    </comment>
  </commentList>
</comments>
</file>

<file path=xl/sharedStrings.xml><?xml version="1.0" encoding="utf-8"?>
<sst xmlns="http://schemas.openxmlformats.org/spreadsheetml/2006/main" count="251" uniqueCount="152">
  <si>
    <t>施設名</t>
    <rPh sb="0" eb="3">
      <t>シセツメイ</t>
    </rPh>
    <phoneticPr fontId="2"/>
  </si>
  <si>
    <t>支援体制
加算</t>
    <rPh sb="0" eb="2">
      <t>シエン</t>
    </rPh>
    <rPh sb="2" eb="4">
      <t>タイセイ</t>
    </rPh>
    <rPh sb="5" eb="7">
      <t>カサン</t>
    </rPh>
    <phoneticPr fontId="2"/>
  </si>
  <si>
    <t>宿直体制
加算</t>
    <rPh sb="0" eb="2">
      <t>シュクチョク</t>
    </rPh>
    <rPh sb="2" eb="4">
      <t>タイセイ</t>
    </rPh>
    <rPh sb="5" eb="7">
      <t>カサン</t>
    </rPh>
    <phoneticPr fontId="2"/>
  </si>
  <si>
    <t>欠如（3月未満）</t>
    <rPh sb="0" eb="2">
      <t>ケツジョ</t>
    </rPh>
    <rPh sb="4" eb="5">
      <t>ツキ</t>
    </rPh>
    <rPh sb="5" eb="7">
      <t>ミマン</t>
    </rPh>
    <phoneticPr fontId="2"/>
  </si>
  <si>
    <t>充足</t>
    <rPh sb="0" eb="2">
      <t>ジュウソク</t>
    </rPh>
    <phoneticPr fontId="2"/>
  </si>
  <si>
    <t>該当</t>
    <rPh sb="0" eb="2">
      <t>ガイトウ</t>
    </rPh>
    <phoneticPr fontId="2"/>
  </si>
  <si>
    <t>未作成（3月未満）</t>
    <rPh sb="0" eb="3">
      <t>ミサクセイ</t>
    </rPh>
    <rPh sb="5" eb="6">
      <t>ツキ</t>
    </rPh>
    <rPh sb="6" eb="8">
      <t>ミマン</t>
    </rPh>
    <phoneticPr fontId="2"/>
  </si>
  <si>
    <t>非該当</t>
    <rPh sb="0" eb="1">
      <t>ヒ</t>
    </rPh>
    <rPh sb="1" eb="3">
      <t>ガイトウ</t>
    </rPh>
    <phoneticPr fontId="2"/>
  </si>
  <si>
    <t>年</t>
    <rPh sb="0" eb="1">
      <t>ネン</t>
    </rPh>
    <phoneticPr fontId="2"/>
  </si>
  <si>
    <t>月</t>
    <rPh sb="0" eb="1">
      <t>ツキ</t>
    </rPh>
    <phoneticPr fontId="2"/>
  </si>
  <si>
    <t>欠如（3月以上）</t>
    <rPh sb="0" eb="2">
      <t>ケツジョ</t>
    </rPh>
    <rPh sb="4" eb="5">
      <t>ツキ</t>
    </rPh>
    <rPh sb="5" eb="7">
      <t>イジョウ</t>
    </rPh>
    <phoneticPr fontId="2"/>
  </si>
  <si>
    <t>未作成（3月以上）</t>
    <rPh sb="0" eb="3">
      <t>ミサクセイ</t>
    </rPh>
    <rPh sb="5" eb="6">
      <t>ツキ</t>
    </rPh>
    <rPh sb="6" eb="8">
      <t>イジョウ</t>
    </rPh>
    <phoneticPr fontId="2"/>
  </si>
  <si>
    <t>NO.</t>
  </si>
  <si>
    <t>福祉事務所名</t>
    <rPh sb="0" eb="2">
      <t>フクシ</t>
    </rPh>
    <rPh sb="2" eb="5">
      <t>ジムショ</t>
    </rPh>
    <rPh sb="5" eb="6">
      <t>メイ</t>
    </rPh>
    <phoneticPr fontId="2"/>
  </si>
  <si>
    <t>氏名</t>
    <rPh sb="0" eb="2">
      <t>シメイ</t>
    </rPh>
    <phoneticPr fontId="2"/>
  </si>
  <si>
    <t>（かな）</t>
  </si>
  <si>
    <t>重点的要支援者</t>
    <rPh sb="0" eb="2">
      <t>ジュウテン</t>
    </rPh>
    <rPh sb="2" eb="3">
      <t>テキ</t>
    </rPh>
    <rPh sb="3" eb="7">
      <t>ヨウシエンシャ</t>
    </rPh>
    <phoneticPr fontId="2"/>
  </si>
  <si>
    <t>本人支払額</t>
    <rPh sb="0" eb="2">
      <t>ホンニン</t>
    </rPh>
    <rPh sb="2" eb="4">
      <t>シハラ</t>
    </rPh>
    <rPh sb="4" eb="5">
      <t>ガク</t>
    </rPh>
    <phoneticPr fontId="2"/>
  </si>
  <si>
    <t>委託事務費</t>
    <rPh sb="0" eb="2">
      <t>イタク</t>
    </rPh>
    <rPh sb="2" eb="5">
      <t>ジムヒ</t>
    </rPh>
    <phoneticPr fontId="2"/>
  </si>
  <si>
    <t>御中</t>
    <rPh sb="0" eb="2">
      <t>オンチュウ</t>
    </rPh>
    <phoneticPr fontId="2"/>
  </si>
  <si>
    <t>法人名</t>
    <rPh sb="0" eb="2">
      <t>ホウジン</t>
    </rPh>
    <rPh sb="2" eb="3">
      <t>メイ</t>
    </rPh>
    <phoneticPr fontId="2"/>
  </si>
  <si>
    <t>所在地</t>
    <rPh sb="0" eb="3">
      <t>ショザイチ</t>
    </rPh>
    <phoneticPr fontId="2"/>
  </si>
  <si>
    <t>責任者</t>
    <rPh sb="0" eb="3">
      <t>セキニンシャ</t>
    </rPh>
    <phoneticPr fontId="2"/>
  </si>
  <si>
    <t xml:space="preserve"> </t>
    <phoneticPr fontId="2"/>
  </si>
  <si>
    <t>請求金額</t>
    <rPh sb="0" eb="2">
      <t>セイキュウ</t>
    </rPh>
    <rPh sb="2" eb="4">
      <t>キンガク</t>
    </rPh>
    <phoneticPr fontId="2"/>
  </si>
  <si>
    <t>円</t>
    <rPh sb="0" eb="1">
      <t>エン</t>
    </rPh>
    <phoneticPr fontId="2"/>
  </si>
  <si>
    <t>【事業所基本情報】</t>
    <rPh sb="1" eb="4">
      <t>ジギョウショ</t>
    </rPh>
    <rPh sb="4" eb="6">
      <t>キホン</t>
    </rPh>
    <rPh sb="6" eb="8">
      <t>ジョウホウ</t>
    </rPh>
    <phoneticPr fontId="2"/>
  </si>
  <si>
    <t>支援体制加算</t>
    <rPh sb="0" eb="2">
      <t>シエン</t>
    </rPh>
    <rPh sb="2" eb="4">
      <t>タイセイ</t>
    </rPh>
    <rPh sb="4" eb="6">
      <t>カサン</t>
    </rPh>
    <phoneticPr fontId="2"/>
  </si>
  <si>
    <t>宿直体制加算</t>
    <rPh sb="0" eb="2">
      <t>シュクチョク</t>
    </rPh>
    <rPh sb="2" eb="4">
      <t>タイセイ</t>
    </rPh>
    <rPh sb="4" eb="6">
      <t>カサン</t>
    </rPh>
    <phoneticPr fontId="2"/>
  </si>
  <si>
    <t>【事業実績】(貴福祉事務所分）</t>
    <rPh sb="1" eb="3">
      <t>ジギョウ</t>
    </rPh>
    <rPh sb="3" eb="5">
      <t>ジッセキ</t>
    </rPh>
    <rPh sb="7" eb="8">
      <t>キ</t>
    </rPh>
    <rPh sb="8" eb="10">
      <t>フクシ</t>
    </rPh>
    <rPh sb="10" eb="13">
      <t>ジムショ</t>
    </rPh>
    <rPh sb="13" eb="14">
      <t>ブン</t>
    </rPh>
    <phoneticPr fontId="2"/>
  </si>
  <si>
    <t>重点的
要支援者</t>
    <rPh sb="0" eb="2">
      <t>ジュウテン</t>
    </rPh>
    <rPh sb="2" eb="3">
      <t>テキ</t>
    </rPh>
    <rPh sb="4" eb="8">
      <t>ヨウシエンシャ</t>
    </rPh>
    <phoneticPr fontId="2"/>
  </si>
  <si>
    <t>3月未満</t>
    <rPh sb="1" eb="2">
      <t>ツキ</t>
    </rPh>
    <rPh sb="2" eb="4">
      <t>ミマン</t>
    </rPh>
    <phoneticPr fontId="2"/>
  </si>
  <si>
    <t>3月以上</t>
    <rPh sb="1" eb="2">
      <t>ツキ</t>
    </rPh>
    <rPh sb="2" eb="4">
      <t>イジョウ</t>
    </rPh>
    <phoneticPr fontId="2"/>
  </si>
  <si>
    <t>【振込先】</t>
    <rPh sb="1" eb="4">
      <t>フリコミサキ</t>
    </rPh>
    <phoneticPr fontId="2"/>
  </si>
  <si>
    <t>金融機関</t>
    <rPh sb="0" eb="2">
      <t>キンユウ</t>
    </rPh>
    <rPh sb="2" eb="4">
      <t>キカン</t>
    </rPh>
    <phoneticPr fontId="2"/>
  </si>
  <si>
    <t>支店名</t>
    <rPh sb="0" eb="3">
      <t>シテンメイ</t>
    </rPh>
    <phoneticPr fontId="2"/>
  </si>
  <si>
    <t>口座番号</t>
    <rPh sb="0" eb="2">
      <t>コウザ</t>
    </rPh>
    <rPh sb="2" eb="4">
      <t>バンゴウ</t>
    </rPh>
    <phoneticPr fontId="2"/>
  </si>
  <si>
    <t>口座名義</t>
    <rPh sb="0" eb="2">
      <t>コウザ</t>
    </rPh>
    <rPh sb="2" eb="4">
      <t>メイギ</t>
    </rPh>
    <phoneticPr fontId="2"/>
  </si>
  <si>
    <t>委託元
福祉事務所名</t>
    <rPh sb="0" eb="2">
      <t>イタク</t>
    </rPh>
    <rPh sb="2" eb="3">
      <t>モト</t>
    </rPh>
    <rPh sb="4" eb="6">
      <t>フクシ</t>
    </rPh>
    <rPh sb="6" eb="9">
      <t>ジムショ</t>
    </rPh>
    <rPh sb="9" eb="10">
      <t>メイ</t>
    </rPh>
    <phoneticPr fontId="2"/>
  </si>
  <si>
    <t>月途中での委託の開始及び終了</t>
    <rPh sb="0" eb="1">
      <t>ツキ</t>
    </rPh>
    <rPh sb="1" eb="3">
      <t>トチュウ</t>
    </rPh>
    <rPh sb="5" eb="7">
      <t>イタク</t>
    </rPh>
    <rPh sb="8" eb="10">
      <t>カイシ</t>
    </rPh>
    <rPh sb="10" eb="11">
      <t>オヨ</t>
    </rPh>
    <rPh sb="12" eb="14">
      <t>シュウリョウ</t>
    </rPh>
    <phoneticPr fontId="2"/>
  </si>
  <si>
    <t>一般事務費単価</t>
    <rPh sb="0" eb="7">
      <t>イッパンジムヒタンカ</t>
    </rPh>
    <phoneticPr fontId="2"/>
  </si>
  <si>
    <r>
      <t>口座</t>
    </r>
    <r>
      <rPr>
        <sz val="10"/>
        <color theme="1"/>
        <rFont val="游ゴシック"/>
        <family val="2"/>
        <charset val="128"/>
        <scheme val="minor"/>
      </rPr>
      <t>番号</t>
    </r>
    <rPh sb="0" eb="2">
      <t>コウザ</t>
    </rPh>
    <rPh sb="2" eb="4">
      <t>バンゴウ</t>
    </rPh>
    <phoneticPr fontId="2"/>
  </si>
  <si>
    <t>個別支援計画</t>
    <rPh sb="0" eb="2">
      <t>コベツ</t>
    </rPh>
    <rPh sb="2" eb="4">
      <t>シエン</t>
    </rPh>
    <rPh sb="4" eb="6">
      <t>ケイカク</t>
    </rPh>
    <phoneticPr fontId="2"/>
  </si>
  <si>
    <t>人員欠如の
状況</t>
    <rPh sb="0" eb="2">
      <t>ジンイン</t>
    </rPh>
    <rPh sb="2" eb="4">
      <t>ケツジョ</t>
    </rPh>
    <rPh sb="6" eb="8">
      <t>ジョウキョウ</t>
    </rPh>
    <phoneticPr fontId="2"/>
  </si>
  <si>
    <t>人員欠如の状況</t>
    <rPh sb="0" eb="2">
      <t>ジンイン</t>
    </rPh>
    <rPh sb="2" eb="4">
      <t>ケツジョ</t>
    </rPh>
    <rPh sb="5" eb="7">
      <t>ジョウキョウ</t>
    </rPh>
    <phoneticPr fontId="2"/>
  </si>
  <si>
    <t>職員欠如</t>
    <rPh sb="0" eb="2">
      <t>ショクイン</t>
    </rPh>
    <rPh sb="2" eb="4">
      <t>ケツジョ</t>
    </rPh>
    <phoneticPr fontId="2"/>
  </si>
  <si>
    <t>入院期間</t>
    <rPh sb="0" eb="2">
      <t>ニュウイン</t>
    </rPh>
    <rPh sb="2" eb="4">
      <t>キカン</t>
    </rPh>
    <phoneticPr fontId="2"/>
  </si>
  <si>
    <t>開始日</t>
    <rPh sb="0" eb="3">
      <t>カイシビ</t>
    </rPh>
    <phoneticPr fontId="2"/>
  </si>
  <si>
    <t>終了日</t>
    <rPh sb="0" eb="2">
      <t>シュウリョウ</t>
    </rPh>
    <rPh sb="2" eb="3">
      <t>ビ</t>
    </rPh>
    <phoneticPr fontId="2"/>
  </si>
  <si>
    <t>重点的要支援者</t>
    <rPh sb="0" eb="3">
      <t>ジュウテンテキ</t>
    </rPh>
    <rPh sb="3" eb="7">
      <t>ヨウシエンシャ</t>
    </rPh>
    <phoneticPr fontId="2"/>
  </si>
  <si>
    <t>ドロップダウンリスト</t>
    <phoneticPr fontId="2"/>
  </si>
  <si>
    <t>NPO法人ニチジュウ</t>
    <rPh sb="3" eb="5">
      <t>ホウジン</t>
    </rPh>
    <phoneticPr fontId="2"/>
  </si>
  <si>
    <t>　（普通）1234567</t>
    <rPh sb="2" eb="4">
      <t>フツウ</t>
    </rPh>
    <phoneticPr fontId="2"/>
  </si>
  <si>
    <t>個別支援計画未作成</t>
    <rPh sb="0" eb="2">
      <t>コベツ</t>
    </rPh>
    <rPh sb="2" eb="4">
      <t>シエン</t>
    </rPh>
    <rPh sb="4" eb="6">
      <t>ケイカク</t>
    </rPh>
    <rPh sb="6" eb="7">
      <t>ミ</t>
    </rPh>
    <rPh sb="7" eb="9">
      <t>サクセイ</t>
    </rPh>
    <phoneticPr fontId="2"/>
  </si>
  <si>
    <t>人員欠如の
減算掛率</t>
    <rPh sb="0" eb="2">
      <t>ジンイン</t>
    </rPh>
    <rPh sb="2" eb="4">
      <t>ケツジョ</t>
    </rPh>
    <rPh sb="6" eb="8">
      <t>ゲンサン</t>
    </rPh>
    <rPh sb="8" eb="10">
      <t>カケリツ</t>
    </rPh>
    <phoneticPr fontId="2"/>
  </si>
  <si>
    <t>未作成の減算掛率</t>
    <rPh sb="0" eb="3">
      <t>ミサクセイ</t>
    </rPh>
    <rPh sb="4" eb="5">
      <t>ゲン</t>
    </rPh>
    <rPh sb="5" eb="6">
      <t>サン</t>
    </rPh>
    <rPh sb="6" eb="8">
      <t>カケリツ</t>
    </rPh>
    <phoneticPr fontId="2"/>
  </si>
  <si>
    <t>の作成状況</t>
    <rPh sb="1" eb="3">
      <t>サクセイ</t>
    </rPh>
    <rPh sb="3" eb="5">
      <t>ジョウキョウ</t>
    </rPh>
    <phoneticPr fontId="2"/>
  </si>
  <si>
    <t>日常生活支援委託事務費　請求額通知書作成シート（施設用）</t>
    <rPh sb="12" eb="14">
      <t>セイキュウ</t>
    </rPh>
    <rPh sb="14" eb="15">
      <t>ガク</t>
    </rPh>
    <rPh sb="15" eb="17">
      <t>ツウチ</t>
    </rPh>
    <rPh sb="17" eb="18">
      <t>ショ</t>
    </rPh>
    <rPh sb="18" eb="20">
      <t>サクセイ</t>
    </rPh>
    <rPh sb="24" eb="27">
      <t>シセツヨウ</t>
    </rPh>
    <phoneticPr fontId="2"/>
  </si>
  <si>
    <t>備　考</t>
    <rPh sb="0" eb="1">
      <t>ビ</t>
    </rPh>
    <rPh sb="2" eb="3">
      <t>コウ</t>
    </rPh>
    <phoneticPr fontId="2"/>
  </si>
  <si>
    <t>重点的要支援者</t>
    <rPh sb="0" eb="3">
      <t>ジュウテンテキ</t>
    </rPh>
    <rPh sb="3" eb="4">
      <t>ヨウ</t>
    </rPh>
    <rPh sb="4" eb="7">
      <t>シエンシャ</t>
    </rPh>
    <phoneticPr fontId="2"/>
  </si>
  <si>
    <t>割合</t>
    <rPh sb="0" eb="2">
      <t>ワリアイ</t>
    </rPh>
    <phoneticPr fontId="2"/>
  </si>
  <si>
    <t>３月未満</t>
    <rPh sb="1" eb="2">
      <t>ツキ</t>
    </rPh>
    <rPh sb="2" eb="4">
      <t>ミマン</t>
    </rPh>
    <phoneticPr fontId="2"/>
  </si>
  <si>
    <t>一般事務費
単価</t>
    <rPh sb="0" eb="2">
      <t>イッパン</t>
    </rPh>
    <rPh sb="2" eb="4">
      <t>ジム</t>
    </rPh>
    <rPh sb="4" eb="5">
      <t>ヒ</t>
    </rPh>
    <rPh sb="6" eb="8">
      <t>タンカ</t>
    </rPh>
    <phoneticPr fontId="2"/>
  </si>
  <si>
    <t>本人支払額
合計</t>
    <rPh sb="0" eb="2">
      <t>ホンニン</t>
    </rPh>
    <rPh sb="2" eb="4">
      <t>シハラ</t>
    </rPh>
    <rPh sb="4" eb="5">
      <t>ガク</t>
    </rPh>
    <rPh sb="6" eb="8">
      <t>ゴウケイ</t>
    </rPh>
    <rPh sb="7" eb="8">
      <t>ケイ</t>
    </rPh>
    <phoneticPr fontId="2"/>
  </si>
  <si>
    <t>委託事務費
合計</t>
    <rPh sb="0" eb="2">
      <t>イタク</t>
    </rPh>
    <rPh sb="2" eb="5">
      <t>ジムヒ</t>
    </rPh>
    <rPh sb="6" eb="8">
      <t>ゴウケイ</t>
    </rPh>
    <phoneticPr fontId="2"/>
  </si>
  <si>
    <t>東京都千代田区麹町1-1-1</t>
    <rPh sb="0" eb="3">
      <t>トウキョウト</t>
    </rPh>
    <rPh sb="3" eb="7">
      <t>チヨダク</t>
    </rPh>
    <rPh sb="7" eb="9">
      <t>コウジマチ</t>
    </rPh>
    <phoneticPr fontId="2"/>
  </si>
  <si>
    <t>NPO法人ニチジュウ</t>
    <phoneticPr fontId="2"/>
  </si>
  <si>
    <t>作成済</t>
    <rPh sb="0" eb="2">
      <t>サクセイ</t>
    </rPh>
    <rPh sb="2" eb="3">
      <t>ズ</t>
    </rPh>
    <phoneticPr fontId="2"/>
  </si>
  <si>
    <t>定員世帯数</t>
    <rPh sb="0" eb="2">
      <t>テイイン</t>
    </rPh>
    <rPh sb="2" eb="4">
      <t>セタイ</t>
    </rPh>
    <rPh sb="4" eb="5">
      <t>スウ</t>
    </rPh>
    <phoneticPr fontId="2"/>
  </si>
  <si>
    <t>※委託対象外</t>
    <rPh sb="1" eb="3">
      <t>イタク</t>
    </rPh>
    <rPh sb="3" eb="5">
      <t>タイショウ</t>
    </rPh>
    <rPh sb="5" eb="6">
      <t>ガイ</t>
    </rPh>
    <phoneticPr fontId="2"/>
  </si>
  <si>
    <t>入居世帯数</t>
    <rPh sb="0" eb="2">
      <t>ニュウキョ</t>
    </rPh>
    <rPh sb="2" eb="5">
      <t>セタイスウ</t>
    </rPh>
    <phoneticPr fontId="2"/>
  </si>
  <si>
    <t>D福祉事務所</t>
    <phoneticPr fontId="2"/>
  </si>
  <si>
    <t>全世帯</t>
    <rPh sb="0" eb="1">
      <t>ゼン</t>
    </rPh>
    <rPh sb="1" eb="3">
      <t>セタイ</t>
    </rPh>
    <phoneticPr fontId="2"/>
  </si>
  <si>
    <t>うち委託対象</t>
    <rPh sb="2" eb="4">
      <t>イタク</t>
    </rPh>
    <rPh sb="4" eb="6">
      <t>タイショウ</t>
    </rPh>
    <phoneticPr fontId="2"/>
  </si>
  <si>
    <t>委託事務費
算定対象日数</t>
    <rPh sb="0" eb="2">
      <t>イタク</t>
    </rPh>
    <rPh sb="2" eb="5">
      <t>ジムヒ</t>
    </rPh>
    <rPh sb="6" eb="8">
      <t>サンテイ</t>
    </rPh>
    <rPh sb="8" eb="10">
      <t>タイショウ</t>
    </rPh>
    <rPh sb="10" eb="12">
      <t>ニッスウ</t>
    </rPh>
    <phoneticPr fontId="2"/>
  </si>
  <si>
    <t>該当世帯数</t>
    <rPh sb="0" eb="2">
      <t>ガイトウ</t>
    </rPh>
    <rPh sb="2" eb="5">
      <t>セタイスウ</t>
    </rPh>
    <phoneticPr fontId="2"/>
  </si>
  <si>
    <t>定員</t>
    <rPh sb="0" eb="2">
      <t>テイイン</t>
    </rPh>
    <phoneticPr fontId="2"/>
  </si>
  <si>
    <t>委託対象
世帯</t>
    <rPh sb="0" eb="2">
      <t>イタク</t>
    </rPh>
    <rPh sb="2" eb="4">
      <t>タイショウ</t>
    </rPh>
    <rPh sb="5" eb="7">
      <t>セタイ</t>
    </rPh>
    <phoneticPr fontId="2"/>
  </si>
  <si>
    <t>本人支払額
合計</t>
    <rPh sb="0" eb="2">
      <t>ホンニン</t>
    </rPh>
    <rPh sb="2" eb="5">
      <t>シハライガク</t>
    </rPh>
    <rPh sb="6" eb="8">
      <t>ゴウケイ</t>
    </rPh>
    <phoneticPr fontId="2"/>
  </si>
  <si>
    <t>令和　    年　　月　　日</t>
    <rPh sb="0" eb="2">
      <t>レイワ</t>
    </rPh>
    <rPh sb="7" eb="8">
      <t>ネン</t>
    </rPh>
    <rPh sb="10" eb="11">
      <t>ツキ</t>
    </rPh>
    <rPh sb="13" eb="14">
      <t>ヒ</t>
    </rPh>
    <phoneticPr fontId="2"/>
  </si>
  <si>
    <t>福祉事務所名</t>
    <rPh sb="0" eb="2">
      <t>フクシ</t>
    </rPh>
    <rPh sb="2" eb="4">
      <t>ジム</t>
    </rPh>
    <rPh sb="4" eb="5">
      <t>ショ</t>
    </rPh>
    <rPh sb="5" eb="6">
      <t>メイ</t>
    </rPh>
    <phoneticPr fontId="2"/>
  </si>
  <si>
    <t>算定対象日数</t>
  </si>
  <si>
    <t>委託事務費</t>
    <rPh sb="0" eb="2">
      <t>イタク</t>
    </rPh>
    <rPh sb="2" eb="4">
      <t>ジム</t>
    </rPh>
    <rPh sb="4" eb="5">
      <t>ヒ</t>
    </rPh>
    <phoneticPr fontId="2"/>
  </si>
  <si>
    <t>委託対象世帯数</t>
    <rPh sb="0" eb="2">
      <t>イタク</t>
    </rPh>
    <rPh sb="2" eb="4">
      <t>タイショウ</t>
    </rPh>
    <rPh sb="4" eb="6">
      <t>セタイ</t>
    </rPh>
    <rPh sb="6" eb="7">
      <t>スウ</t>
    </rPh>
    <phoneticPr fontId="2"/>
  </si>
  <si>
    <t>対象年月</t>
    <rPh sb="0" eb="2">
      <t>タイショウ</t>
    </rPh>
    <rPh sb="2" eb="4">
      <t>ネンゲツ</t>
    </rPh>
    <phoneticPr fontId="2"/>
  </si>
  <si>
    <t>A福祉事務所</t>
  </si>
  <si>
    <t>A福祉事務所</t>
    <phoneticPr fontId="2"/>
  </si>
  <si>
    <t>施設名</t>
    <rPh sb="0" eb="2">
      <t>シセツ</t>
    </rPh>
    <rPh sb="2" eb="3">
      <t>メイ</t>
    </rPh>
    <phoneticPr fontId="2"/>
  </si>
  <si>
    <t>委 託 入 所 者 一 覧 表</t>
    <phoneticPr fontId="2"/>
  </si>
  <si>
    <t>理事長　支援 太郎</t>
    <rPh sb="0" eb="3">
      <t>リジチョウ</t>
    </rPh>
    <rPh sb="4" eb="6">
      <t>シエン</t>
    </rPh>
    <rPh sb="7" eb="9">
      <t>タロウ</t>
    </rPh>
    <phoneticPr fontId="2"/>
  </si>
  <si>
    <t>スイカ銀行</t>
    <rPh sb="3" eb="5">
      <t>ギンコウ</t>
    </rPh>
    <phoneticPr fontId="2"/>
  </si>
  <si>
    <t>小玉西瓜支店</t>
    <rPh sb="0" eb="2">
      <t>コダマ</t>
    </rPh>
    <rPh sb="2" eb="4">
      <t>スイカ</t>
    </rPh>
    <rPh sb="4" eb="6">
      <t>シテン</t>
    </rPh>
    <phoneticPr fontId="2"/>
  </si>
  <si>
    <t>日住一番館</t>
    <rPh sb="0" eb="2">
      <t>ニチジュウ</t>
    </rPh>
    <rPh sb="2" eb="3">
      <t>イチ</t>
    </rPh>
    <rPh sb="3" eb="5">
      <t>バンカン</t>
    </rPh>
    <phoneticPr fontId="2"/>
  </si>
  <si>
    <r>
      <t>【内訳</t>
    </r>
    <r>
      <rPr>
        <sz val="16"/>
        <color theme="1"/>
        <rFont val="游ゴシック"/>
        <family val="3"/>
        <charset val="128"/>
        <scheme val="minor"/>
      </rPr>
      <t>】</t>
    </r>
    <rPh sb="1" eb="3">
      <t>ウチワケ</t>
    </rPh>
    <phoneticPr fontId="2"/>
  </si>
  <si>
    <t>A福祉事務所</t>
    <rPh sb="1" eb="3">
      <t>フクシ</t>
    </rPh>
    <rPh sb="3" eb="5">
      <t>ジム</t>
    </rPh>
    <rPh sb="5" eb="6">
      <t>ショ</t>
    </rPh>
    <phoneticPr fontId="19"/>
  </si>
  <si>
    <t>B福祉事務所</t>
    <rPh sb="1" eb="3">
      <t>フクシ</t>
    </rPh>
    <rPh sb="3" eb="5">
      <t>ジム</t>
    </rPh>
    <rPh sb="5" eb="6">
      <t>ショ</t>
    </rPh>
    <phoneticPr fontId="19"/>
  </si>
  <si>
    <t>C福祉事務所</t>
  </si>
  <si>
    <t>※委託対象外</t>
    <rPh sb="1" eb="3">
      <t>イタク</t>
    </rPh>
    <rPh sb="3" eb="5">
      <t>タイショウ</t>
    </rPh>
    <rPh sb="5" eb="6">
      <t>ガイ</t>
    </rPh>
    <phoneticPr fontId="19"/>
  </si>
  <si>
    <t>B福祉事務所</t>
    <phoneticPr fontId="2"/>
  </si>
  <si>
    <t>C福祉事務所</t>
    <phoneticPr fontId="2"/>
  </si>
  <si>
    <t>C福祉事務所</t>
    <phoneticPr fontId="2"/>
  </si>
  <si>
    <t>生業　五郎</t>
    <rPh sb="3" eb="5">
      <t>ゴロウ</t>
    </rPh>
    <phoneticPr fontId="19"/>
  </si>
  <si>
    <t>生業　六郎</t>
    <rPh sb="3" eb="5">
      <t>ロクロウ</t>
    </rPh>
    <phoneticPr fontId="19"/>
  </si>
  <si>
    <t>生業　七郎</t>
    <rPh sb="3" eb="5">
      <t>シチロウ</t>
    </rPh>
    <phoneticPr fontId="19"/>
  </si>
  <si>
    <t>生業　八郎</t>
    <rPh sb="3" eb="5">
      <t>ハチロウ</t>
    </rPh>
    <phoneticPr fontId="19"/>
  </si>
  <si>
    <t>生業　九郎</t>
    <rPh sb="3" eb="5">
      <t>クロウ</t>
    </rPh>
    <phoneticPr fontId="19"/>
  </si>
  <si>
    <t>生業　十郎</t>
    <rPh sb="3" eb="5">
      <t>ジュウロウ</t>
    </rPh>
    <phoneticPr fontId="19"/>
  </si>
  <si>
    <t>介護　朝夫</t>
    <rPh sb="0" eb="2">
      <t>カイゴ</t>
    </rPh>
    <rPh sb="3" eb="5">
      <t>アサオ</t>
    </rPh>
    <phoneticPr fontId="19"/>
  </si>
  <si>
    <t>介護　昼夫</t>
    <rPh sb="0" eb="2">
      <t>カイゴ</t>
    </rPh>
    <rPh sb="3" eb="4">
      <t>ヒル</t>
    </rPh>
    <rPh sb="4" eb="5">
      <t>オット</t>
    </rPh>
    <phoneticPr fontId="19"/>
  </si>
  <si>
    <t>介護　夜夫</t>
    <rPh sb="0" eb="2">
      <t>カイゴ</t>
    </rPh>
    <rPh sb="3" eb="4">
      <t>ヨル</t>
    </rPh>
    <rPh sb="4" eb="5">
      <t>オット</t>
    </rPh>
    <phoneticPr fontId="19"/>
  </si>
  <si>
    <t>教育　小彦</t>
    <rPh sb="0" eb="2">
      <t>キョウイク</t>
    </rPh>
    <rPh sb="3" eb="4">
      <t>チイ</t>
    </rPh>
    <rPh sb="4" eb="5">
      <t>ヒコ</t>
    </rPh>
    <phoneticPr fontId="19"/>
  </si>
  <si>
    <t>教育　中彦</t>
    <rPh sb="0" eb="2">
      <t>キョウイク</t>
    </rPh>
    <rPh sb="3" eb="4">
      <t>チュウ</t>
    </rPh>
    <rPh sb="4" eb="5">
      <t>ヒコ</t>
    </rPh>
    <phoneticPr fontId="19"/>
  </si>
  <si>
    <t>教育　高彦</t>
    <rPh sb="0" eb="2">
      <t>キョウイク</t>
    </rPh>
    <rPh sb="3" eb="5">
      <t>タカヒコ</t>
    </rPh>
    <phoneticPr fontId="19"/>
  </si>
  <si>
    <t>教育　大彦</t>
    <rPh sb="0" eb="2">
      <t>キョウイク</t>
    </rPh>
    <rPh sb="3" eb="5">
      <t>ダイヒコ</t>
    </rPh>
    <phoneticPr fontId="19"/>
  </si>
  <si>
    <t>困窮　甲太</t>
    <rPh sb="0" eb="2">
      <t>コンキュウ</t>
    </rPh>
    <rPh sb="3" eb="4">
      <t>コウ</t>
    </rPh>
    <rPh sb="4" eb="5">
      <t>フト</t>
    </rPh>
    <phoneticPr fontId="19"/>
  </si>
  <si>
    <t>困窮　乙太</t>
    <rPh sb="0" eb="2">
      <t>コンキュウ</t>
    </rPh>
    <rPh sb="3" eb="4">
      <t>オツ</t>
    </rPh>
    <rPh sb="4" eb="5">
      <t>フト</t>
    </rPh>
    <phoneticPr fontId="19"/>
  </si>
  <si>
    <t>困窮　丙太</t>
    <rPh sb="0" eb="2">
      <t>コンキュウ</t>
    </rPh>
    <rPh sb="3" eb="4">
      <t>ヘイ</t>
    </rPh>
    <rPh sb="4" eb="5">
      <t>フト</t>
    </rPh>
    <phoneticPr fontId="19"/>
  </si>
  <si>
    <t>困窮　丁太</t>
    <rPh sb="0" eb="2">
      <t>コンキュウ</t>
    </rPh>
    <rPh sb="3" eb="4">
      <t>テイ</t>
    </rPh>
    <rPh sb="4" eb="5">
      <t>フト</t>
    </rPh>
    <phoneticPr fontId="19"/>
  </si>
  <si>
    <t>生業　一郎</t>
    <rPh sb="3" eb="5">
      <t>イチロウ</t>
    </rPh>
    <phoneticPr fontId="19"/>
  </si>
  <si>
    <t>生業　二郎</t>
    <rPh sb="3" eb="5">
      <t>ジロウ</t>
    </rPh>
    <phoneticPr fontId="19"/>
  </si>
  <si>
    <t>生業　三郎</t>
    <rPh sb="3" eb="5">
      <t>サブロウ</t>
    </rPh>
    <phoneticPr fontId="19"/>
  </si>
  <si>
    <t>生業　四郎</t>
    <rPh sb="3" eb="5">
      <t>シロウ</t>
    </rPh>
    <phoneticPr fontId="19"/>
  </si>
  <si>
    <t>せいぎょう　いちろう</t>
  </si>
  <si>
    <t>せいぎょう　じろう</t>
  </si>
  <si>
    <t>せいぎょう　さぶろう</t>
  </si>
  <si>
    <t>せいぎょう　しろう</t>
  </si>
  <si>
    <t>せいぎょう　ごろう</t>
  </si>
  <si>
    <t>せいぎょう　ろくろう</t>
  </si>
  <si>
    <t>せいぎょう　はちろう</t>
  </si>
  <si>
    <t>せいぎょう　きゅうろう</t>
  </si>
  <si>
    <t>せいぎょう　じゅうろう</t>
  </si>
  <si>
    <t>かいご　あさお</t>
  </si>
  <si>
    <t>かいご　ひるお</t>
  </si>
  <si>
    <t>かいご　よるお</t>
  </si>
  <si>
    <t>こんきゅう　こうた</t>
  </si>
  <si>
    <t>こんきゅう　おつた</t>
  </si>
  <si>
    <t>こんきゅう　へいた</t>
  </si>
  <si>
    <t>こんきゅう　ていた</t>
  </si>
  <si>
    <t>きょういく　しょうひこ</t>
    <phoneticPr fontId="2"/>
  </si>
  <si>
    <t>きょういく　ちゅうひこ</t>
    <phoneticPr fontId="2"/>
  </si>
  <si>
    <t>きょういく　たかひこ</t>
    <phoneticPr fontId="2"/>
  </si>
  <si>
    <t>きょういく　だいひこ</t>
    <phoneticPr fontId="2"/>
  </si>
  <si>
    <t>（福祉事務所別確認）</t>
    <rPh sb="1" eb="3">
      <t>フクシ</t>
    </rPh>
    <rPh sb="3" eb="5">
      <t>ジム</t>
    </rPh>
    <rPh sb="5" eb="6">
      <t>ショ</t>
    </rPh>
    <rPh sb="6" eb="7">
      <t>ベツ</t>
    </rPh>
    <rPh sb="7" eb="9">
      <t>カクニン</t>
    </rPh>
    <phoneticPr fontId="2"/>
  </si>
  <si>
    <t>せいぎょう　しちろう</t>
    <phoneticPr fontId="2"/>
  </si>
  <si>
    <t>委託事務費
支弁基準額</t>
    <rPh sb="0" eb="2">
      <t>イタク</t>
    </rPh>
    <rPh sb="2" eb="5">
      <t>ジムヒ</t>
    </rPh>
    <rPh sb="6" eb="8">
      <t>シベン</t>
    </rPh>
    <rPh sb="8" eb="10">
      <t>キジュン</t>
    </rPh>
    <rPh sb="10" eb="11">
      <t>ガク</t>
    </rPh>
    <phoneticPr fontId="2"/>
  </si>
  <si>
    <t xml:space="preserve"> </t>
    <phoneticPr fontId="2"/>
  </si>
  <si>
    <t>（第９号様式）</t>
    <rPh sb="1" eb="2">
      <t>ダイ</t>
    </rPh>
    <rPh sb="3" eb="4">
      <t>ゴウ</t>
    </rPh>
    <rPh sb="4" eb="6">
      <t>ヨウシキ</t>
    </rPh>
    <phoneticPr fontId="2"/>
  </si>
  <si>
    <t>【日常生活支援住居施設】請求額通知書</t>
    <rPh sb="1" eb="3">
      <t>ニチジョウ</t>
    </rPh>
    <rPh sb="3" eb="5">
      <t>セイカツ</t>
    </rPh>
    <rPh sb="5" eb="7">
      <t>シエン</t>
    </rPh>
    <rPh sb="7" eb="9">
      <t>ジュウキョ</t>
    </rPh>
    <rPh sb="9" eb="11">
      <t>シセツ</t>
    </rPh>
    <rPh sb="12" eb="14">
      <t>セイキュウ</t>
    </rPh>
    <rPh sb="14" eb="15">
      <t>ガク</t>
    </rPh>
    <rPh sb="15" eb="18">
      <t>ツウチショ</t>
    </rPh>
    <phoneticPr fontId="2"/>
  </si>
  <si>
    <t>日常生活支援住居施設に係る日常生活支援委託事務費について、下記のとおり請求いたします。</t>
    <rPh sb="0" eb="2">
      <t>ニチジョウ</t>
    </rPh>
    <rPh sb="2" eb="4">
      <t>セイカツ</t>
    </rPh>
    <rPh sb="4" eb="6">
      <t>シエン</t>
    </rPh>
    <rPh sb="6" eb="8">
      <t>ジュウキョ</t>
    </rPh>
    <rPh sb="8" eb="10">
      <t>シセツ</t>
    </rPh>
    <rPh sb="11" eb="12">
      <t>カカ</t>
    </rPh>
    <rPh sb="13" eb="15">
      <t>ニチジョウ</t>
    </rPh>
    <rPh sb="15" eb="17">
      <t>セイカツ</t>
    </rPh>
    <rPh sb="17" eb="19">
      <t>シエン</t>
    </rPh>
    <rPh sb="19" eb="21">
      <t>イタク</t>
    </rPh>
    <rPh sb="21" eb="24">
      <t>ジムヒ</t>
    </rPh>
    <rPh sb="29" eb="31">
      <t>カキ</t>
    </rPh>
    <rPh sb="35" eb="37">
      <t>セイキュウ</t>
    </rPh>
    <phoneticPr fontId="2"/>
  </si>
  <si>
    <t>（請求額通知書第１号様式）</t>
    <rPh sb="1" eb="3">
      <t>セイキュウ</t>
    </rPh>
    <rPh sb="3" eb="4">
      <t>ガク</t>
    </rPh>
    <rPh sb="4" eb="7">
      <t>ツウチショ</t>
    </rPh>
    <phoneticPr fontId="2"/>
  </si>
  <si>
    <t>委託入所者一覧表（請求額通知書第１号様式）のとおり</t>
    <rPh sb="9" eb="11">
      <t>セイキュウ</t>
    </rPh>
    <rPh sb="11" eb="12">
      <t>ガク</t>
    </rPh>
    <rPh sb="12" eb="15">
      <t>ツウチショ</t>
    </rPh>
    <rPh sb="15" eb="16">
      <t>ダイ</t>
    </rPh>
    <rPh sb="17" eb="18">
      <t>ゴウ</t>
    </rPh>
    <rPh sb="18" eb="20">
      <t>ヨウシキ</t>
    </rPh>
    <phoneticPr fontId="2"/>
  </si>
  <si>
    <t>Ver. R0206-S1</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</si>
</sst>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quot;円&quot;"/>
    <numFmt numFmtId="177" formatCode="0&quot;月&quot;"/>
    <numFmt numFmtId="178" formatCode="0&quot;人&quot;"/>
    <numFmt numFmtId="179" formatCode="#,##0&quot;円&quot;"/>
    <numFmt numFmtId="180" formatCode="0&quot;日&quot;"/>
    <numFmt numFmtId="181" formatCode="yyyy&quot;年&quot;m&quot;月&quot;d&quot;日&quot;;@"/>
    <numFmt numFmtId="182" formatCode="&quot;金&quot;\ #,##0"/>
    <numFmt numFmtId="183" formatCode="\(General\)"/>
    <numFmt numFmtId="184" formatCode="0&quot;世帯&quot;"/>
    <numFmt numFmtId="185" formatCode="0&quot;日&quot;&quot;間&quot;"/>
    <numFmt numFmtId="186" formatCode="&quot;令&quot;&quot;和&quot;0&quot;年&quot;"/>
    <numFmt numFmtId="187" formatCode="0&quot;世&quot;&quot;帯&quot;"/>
    <numFmt numFmtId="188" formatCode="0.0_ "/>
    <numFmt numFmtId="189" formatCode="#"/>
    <numFmt numFmtId="192" formatCode="#&quot;年&quot;"/>
  </numFmts>
  <fonts count="4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sz val="18"/>
      <color theme="1"/>
      <name val="游ゴシック"/>
      <family val="2"/>
      <charset val="128"/>
      <scheme val="minor"/>
    </font>
    <font>
      <b/>
      <sz val="18"/>
      <color theme="1"/>
      <name val="游ゴシック"/>
      <family val="3"/>
      <charset val="128"/>
      <scheme val="minor"/>
    </font>
    <font>
      <sz val="18"/>
      <color theme="1"/>
      <name val="游ゴシック"/>
      <family val="3"/>
      <charset val="128"/>
      <scheme val="minor"/>
    </font>
    <font>
      <b/>
      <sz val="16"/>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11"/>
      <name val="游ゴシック"/>
      <family val="2"/>
      <charset val="128"/>
      <scheme val="minor"/>
    </font>
    <font>
      <sz val="10"/>
      <name val="游ゴシック"/>
      <family val="2"/>
      <charset val="128"/>
      <scheme val="minor"/>
    </font>
    <font>
      <sz val="10"/>
      <name val="游ゴシック"/>
      <family val="3"/>
      <charset val="128"/>
      <scheme val="minor"/>
    </font>
    <font>
      <sz val="16"/>
      <name val="游ゴシック"/>
      <family val="3"/>
      <charset val="128"/>
      <scheme val="minor"/>
    </font>
    <font>
      <sz val="12"/>
      <name val="游ゴシック"/>
      <family val="3"/>
      <charset val="128"/>
      <scheme val="minor"/>
    </font>
    <font>
      <sz val="14"/>
      <name val="游ゴシック"/>
      <family val="3"/>
      <charset val="128"/>
      <scheme val="minor"/>
    </font>
    <font>
      <sz val="18"/>
      <name val="游ゴシック"/>
      <family val="3"/>
      <charset val="128"/>
      <scheme val="minor"/>
    </font>
    <font>
      <b/>
      <sz val="20"/>
      <color theme="1"/>
      <name val="游ゴシック"/>
      <family val="3"/>
      <charset val="128"/>
      <scheme val="minor"/>
    </font>
    <font>
      <sz val="12"/>
      <name val="游ゴシック"/>
      <family val="2"/>
      <charset val="128"/>
      <scheme val="minor"/>
    </font>
    <font>
      <sz val="14"/>
      <color theme="1"/>
      <name val="游ゴシック"/>
      <family val="3"/>
      <charset val="128"/>
      <scheme val="minor"/>
    </font>
    <font>
      <b/>
      <sz val="10"/>
      <color indexed="81"/>
      <name val="MS P ゴシック"/>
      <family val="3"/>
      <charset val="128"/>
    </font>
    <font>
      <b/>
      <sz val="12"/>
      <color theme="1"/>
      <name val="游ゴシック"/>
      <family val="3"/>
      <charset val="128"/>
      <scheme val="minor"/>
    </font>
    <font>
      <sz val="24"/>
      <color theme="1"/>
      <name val="游ゴシック"/>
      <family val="2"/>
      <charset val="128"/>
      <scheme val="minor"/>
    </font>
    <font>
      <sz val="24"/>
      <color theme="1"/>
      <name val="游ゴシック"/>
      <family val="3"/>
      <charset val="128"/>
      <scheme val="minor"/>
    </font>
    <font>
      <sz val="26"/>
      <color theme="1"/>
      <name val="游ゴシック"/>
      <family val="3"/>
      <charset val="128"/>
      <scheme val="minor"/>
    </font>
    <font>
      <sz val="8"/>
      <name val="游ゴシック"/>
      <family val="3"/>
      <charset val="128"/>
      <scheme val="minor"/>
    </font>
    <font>
      <sz val="8"/>
      <color theme="1"/>
      <name val="游ゴシック"/>
      <family val="2"/>
      <charset val="128"/>
      <scheme val="minor"/>
    </font>
    <font>
      <sz val="10"/>
      <color theme="1"/>
      <name val="游ゴシック"/>
      <family val="3"/>
      <charset val="128"/>
      <scheme val="minor"/>
    </font>
    <font>
      <sz val="22"/>
      <color theme="1"/>
      <name val="游ゴシック"/>
      <family val="2"/>
      <charset val="128"/>
      <scheme val="minor"/>
    </font>
    <font>
      <sz val="22"/>
      <color theme="1"/>
      <name val="游ゴシック"/>
      <family val="3"/>
      <charset val="128"/>
      <scheme val="minor"/>
    </font>
    <font>
      <sz val="7"/>
      <name val="游ゴシック"/>
      <family val="3"/>
      <charset val="128"/>
      <scheme val="minor"/>
    </font>
    <font>
      <b/>
      <sz val="14"/>
      <color theme="1"/>
      <name val="游ゴシック"/>
      <family val="3"/>
      <charset val="128"/>
      <scheme val="minor"/>
    </font>
    <font>
      <sz val="18"/>
      <color theme="1"/>
      <name val="ＭＳ ゴシック"/>
      <family val="3"/>
      <charset val="128"/>
    </font>
    <font>
      <sz val="9"/>
      <color theme="1"/>
      <name val="ＭＳ ゴシック"/>
      <family val="3"/>
      <charset val="128"/>
    </font>
  </fonts>
  <fills count="13">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auto="1"/>
      </left>
      <right style="thin">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dotted">
        <color auto="1"/>
      </bottom>
      <diagonal/>
    </border>
    <border>
      <left/>
      <right style="thin">
        <color indexed="64"/>
      </right>
      <top style="thin">
        <color indexed="64"/>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dotted">
        <color auto="1"/>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30">
    <xf numFmtId="0" fontId="0" fillId="0" borderId="0" xfId="0">
      <alignment vertical="center"/>
    </xf>
    <xf numFmtId="0" fontId="0" fillId="0" borderId="0" xfId="0" applyProtection="1">
      <alignment vertical="center"/>
      <protection locked="0"/>
    </xf>
    <xf numFmtId="0" fontId="0" fillId="0" borderId="0" xfId="0" applyFill="1" applyProtection="1">
      <alignment vertical="center"/>
      <protection locked="0"/>
    </xf>
    <xf numFmtId="0" fontId="0" fillId="3" borderId="1" xfId="0" applyFill="1" applyBorder="1" applyAlignment="1" applyProtection="1">
      <alignment horizontal="center" vertical="center"/>
      <protection locked="0"/>
    </xf>
    <xf numFmtId="0" fontId="0" fillId="0" borderId="0" xfId="0" applyProtection="1">
      <alignment vertical="center"/>
    </xf>
    <xf numFmtId="14" fontId="0" fillId="0" borderId="0" xfId="0" applyNumberFormat="1" applyProtection="1">
      <alignment vertical="center"/>
      <protection locked="0"/>
    </xf>
    <xf numFmtId="0" fontId="0" fillId="6" borderId="2"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2" xfId="0" applyFill="1" applyBorder="1" applyAlignment="1" applyProtection="1">
      <alignment vertical="center"/>
      <protection locked="0"/>
    </xf>
    <xf numFmtId="0" fontId="0" fillId="3" borderId="2" xfId="0" applyFill="1" applyBorder="1" applyAlignment="1" applyProtection="1">
      <alignment vertical="center" wrapText="1"/>
      <protection locked="0"/>
    </xf>
    <xf numFmtId="0" fontId="0" fillId="6" borderId="6" xfId="0" applyFill="1" applyBorder="1" applyAlignment="1" applyProtection="1">
      <alignment horizontal="center" vertical="top"/>
      <protection locked="0"/>
    </xf>
    <xf numFmtId="0" fontId="0" fillId="3" borderId="6" xfId="0" applyFill="1" applyBorder="1" applyAlignment="1" applyProtection="1">
      <alignment horizontal="center" vertical="top"/>
      <protection locked="0"/>
    </xf>
    <xf numFmtId="0" fontId="0" fillId="3" borderId="6" xfId="0" applyFill="1" applyBorder="1" applyAlignment="1" applyProtection="1">
      <alignment horizontal="center" vertical="center" wrapText="1"/>
      <protection locked="0"/>
    </xf>
    <xf numFmtId="0" fontId="0" fillId="3" borderId="6" xfId="0" applyFill="1" applyBorder="1" applyAlignment="1" applyProtection="1">
      <alignment horizontal="center" vertical="center"/>
      <protection locked="0"/>
    </xf>
    <xf numFmtId="0" fontId="4" fillId="5" borderId="1" xfId="0" applyFont="1" applyFill="1" applyBorder="1" applyProtection="1">
      <alignment vertical="center"/>
      <protection locked="0"/>
    </xf>
    <xf numFmtId="0" fontId="5" fillId="4" borderId="1" xfId="0" applyFont="1" applyFill="1" applyBorder="1" applyProtection="1">
      <alignment vertical="center"/>
      <protection locked="0"/>
    </xf>
    <xf numFmtId="180" fontId="5" fillId="4" borderId="1" xfId="0" applyNumberFormat="1" applyFont="1" applyFill="1" applyBorder="1" applyProtection="1">
      <alignment vertical="center"/>
      <protection locked="0"/>
    </xf>
    <xf numFmtId="179" fontId="5" fillId="4" borderId="1" xfId="0" applyNumberFormat="1" applyFont="1" applyFill="1" applyBorder="1" applyProtection="1">
      <alignment vertical="center"/>
      <protection locked="0"/>
    </xf>
    <xf numFmtId="0" fontId="4" fillId="4" borderId="7" xfId="0" applyFont="1"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4" fillId="0" borderId="0" xfId="0" applyFont="1" applyProtection="1">
      <alignment vertical="center"/>
      <protection locked="0"/>
    </xf>
    <xf numFmtId="181" fontId="6" fillId="0" borderId="0" xfId="0" applyNumberFormat="1" applyFont="1" applyBorder="1" applyAlignment="1" applyProtection="1">
      <alignment horizontal="center" vertical="center"/>
      <protection locked="0"/>
    </xf>
    <xf numFmtId="181" fontId="7" fillId="0" borderId="0" xfId="0" applyNumberFormat="1" applyFont="1" applyBorder="1" applyAlignment="1" applyProtection="1">
      <alignment horizontal="center" vertical="center"/>
      <protection locked="0"/>
    </xf>
    <xf numFmtId="181" fontId="4" fillId="0" borderId="0" xfId="0" applyNumberFormat="1" applyFont="1" applyProtection="1">
      <alignment vertical="center"/>
      <protection locked="0"/>
    </xf>
    <xf numFmtId="0" fontId="4" fillId="0" borderId="0" xfId="0" applyFont="1" applyAlignment="1" applyProtection="1">
      <alignment vertical="center"/>
      <protection locked="0"/>
    </xf>
    <xf numFmtId="0" fontId="10" fillId="0" borderId="0" xfId="0" applyFont="1" applyAlignment="1" applyProtection="1">
      <alignment vertical="center"/>
      <protection locked="0"/>
    </xf>
    <xf numFmtId="0" fontId="10" fillId="0" borderId="0" xfId="0" applyFont="1" applyProtection="1">
      <alignment vertical="center"/>
      <protection locked="0"/>
    </xf>
    <xf numFmtId="0" fontId="5" fillId="0" borderId="0" xfId="0" applyFont="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2" fillId="0" borderId="0" xfId="0" applyFont="1" applyBorder="1" applyProtection="1">
      <alignment vertical="center"/>
      <protection locked="0"/>
    </xf>
    <xf numFmtId="0" fontId="10" fillId="0" borderId="9" xfId="0" applyFont="1" applyBorder="1" applyProtection="1">
      <alignment vertical="center"/>
      <protection locked="0"/>
    </xf>
    <xf numFmtId="0" fontId="3" fillId="0" borderId="0" xfId="0" applyFont="1" applyProtection="1">
      <alignment vertical="center"/>
      <protection locked="0"/>
    </xf>
    <xf numFmtId="0" fontId="12" fillId="0" borderId="10" xfId="0" applyFont="1" applyBorder="1" applyProtection="1">
      <alignment vertical="center"/>
      <protection locked="0"/>
    </xf>
    <xf numFmtId="0" fontId="11" fillId="0" borderId="0" xfId="0" applyFont="1" applyBorder="1" applyAlignment="1" applyProtection="1">
      <alignment horizontal="right" vertical="center"/>
      <protection locked="0"/>
    </xf>
    <xf numFmtId="0" fontId="11" fillId="0" borderId="0" xfId="0" applyFont="1" applyBorder="1" applyProtection="1">
      <alignment vertical="center"/>
      <protection locked="0"/>
    </xf>
    <xf numFmtId="0" fontId="7" fillId="0" borderId="0" xfId="0" applyFont="1" applyBorder="1" applyAlignment="1" applyProtection="1">
      <alignment horizontal="right" vertical="center"/>
      <protection locked="0"/>
    </xf>
    <xf numFmtId="0" fontId="13" fillId="0" borderId="0" xfId="0" applyFont="1" applyBorder="1" applyAlignment="1" applyProtection="1">
      <alignment horizontal="center" vertical="center"/>
      <protection locked="0"/>
    </xf>
    <xf numFmtId="0" fontId="7" fillId="0" borderId="0" xfId="0" applyFont="1" applyBorder="1" applyProtection="1">
      <alignment vertical="center"/>
      <protection locked="0"/>
    </xf>
    <xf numFmtId="0" fontId="6" fillId="7" borderId="1" xfId="0" applyFont="1" applyFill="1" applyBorder="1" applyAlignment="1" applyProtection="1">
      <alignment horizontal="center" vertical="center"/>
      <protection locked="0"/>
    </xf>
    <xf numFmtId="0" fontId="7" fillId="0" borderId="0" xfId="0" applyFont="1" applyProtection="1">
      <alignment vertical="center"/>
      <protection locked="0"/>
    </xf>
    <xf numFmtId="178" fontId="7" fillId="0" borderId="0" xfId="0" applyNumberFormat="1" applyFont="1" applyBorder="1" applyAlignment="1" applyProtection="1">
      <alignment horizontal="right" vertical="center" indent="1"/>
      <protection locked="0"/>
    </xf>
    <xf numFmtId="176" fontId="7" fillId="0" borderId="0" xfId="0" applyNumberFormat="1" applyFont="1" applyBorder="1" applyAlignment="1" applyProtection="1">
      <alignment horizontal="right" vertical="center" indent="1"/>
      <protection locked="0"/>
    </xf>
    <xf numFmtId="0" fontId="7" fillId="0" borderId="0" xfId="0" applyFont="1" applyBorder="1" applyAlignment="1" applyProtection="1">
      <alignment horizontal="center" vertical="center"/>
      <protection locked="0"/>
    </xf>
    <xf numFmtId="0" fontId="0" fillId="0" borderId="0" xfId="0" applyBorder="1" applyProtection="1">
      <alignment vertical="center"/>
      <protection locked="0"/>
    </xf>
    <xf numFmtId="176" fontId="0" fillId="0" borderId="0" xfId="0" applyNumberFormat="1" applyBorder="1" applyProtection="1">
      <alignment vertical="center"/>
      <protection locked="0"/>
    </xf>
    <xf numFmtId="0" fontId="6" fillId="0" borderId="0" xfId="0" applyFont="1" applyProtection="1">
      <alignment vertical="center"/>
      <protection locked="0"/>
    </xf>
    <xf numFmtId="0" fontId="0" fillId="9" borderId="0" xfId="0" applyFill="1" applyBorder="1" applyAlignment="1" applyProtection="1">
      <alignment horizontal="center" vertical="center"/>
      <protection locked="0"/>
    </xf>
    <xf numFmtId="0" fontId="5" fillId="10" borderId="1" xfId="0" applyNumberFormat="1" applyFont="1" applyFill="1" applyBorder="1" applyAlignment="1" applyProtection="1">
      <alignment vertical="center" shrinkToFit="1"/>
      <protection locked="0"/>
    </xf>
    <xf numFmtId="0" fontId="5" fillId="10" borderId="1" xfId="0" applyFont="1" applyFill="1" applyBorder="1" applyAlignment="1" applyProtection="1">
      <alignment vertical="center" shrinkToFit="1"/>
      <protection locked="0"/>
    </xf>
    <xf numFmtId="0" fontId="5" fillId="10" borderId="1" xfId="0" applyFont="1" applyFill="1" applyBorder="1" applyProtection="1">
      <alignment vertical="center"/>
      <protection locked="0"/>
    </xf>
    <xf numFmtId="180" fontId="5" fillId="8" borderId="1" xfId="0" applyNumberFormat="1" applyFont="1" applyFill="1" applyBorder="1" applyProtection="1">
      <alignment vertical="center"/>
    </xf>
    <xf numFmtId="179" fontId="5" fillId="8" borderId="1" xfId="1" applyNumberFormat="1" applyFont="1" applyFill="1" applyBorder="1" applyProtection="1">
      <alignment vertical="center"/>
    </xf>
    <xf numFmtId="0" fontId="4" fillId="10" borderId="1" xfId="0" applyFont="1" applyFill="1" applyBorder="1" applyAlignment="1" applyProtection="1">
      <alignment horizontal="left" vertical="center" shrinkToFit="1"/>
      <protection locked="0"/>
    </xf>
    <xf numFmtId="49" fontId="0" fillId="4" borderId="1" xfId="0" applyNumberFormat="1" applyFill="1" applyBorder="1" applyAlignment="1" applyProtection="1">
      <alignment horizontal="left" vertical="center"/>
      <protection locked="0"/>
    </xf>
    <xf numFmtId="0" fontId="0" fillId="3" borderId="6"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0" fillId="9" borderId="0" xfId="0" applyFill="1" applyProtection="1">
      <alignment vertical="center"/>
      <protection locked="0"/>
    </xf>
    <xf numFmtId="178" fontId="0" fillId="9" borderId="0" xfId="0" applyNumberFormat="1" applyFill="1" applyBorder="1" applyProtection="1">
      <alignment vertical="center"/>
    </xf>
    <xf numFmtId="180" fontId="5" fillId="9" borderId="0" xfId="0" applyNumberFormat="1" applyFont="1" applyFill="1" applyBorder="1" applyProtection="1">
      <alignment vertical="center"/>
    </xf>
    <xf numFmtId="179" fontId="5" fillId="9" borderId="0" xfId="1" applyNumberFormat="1" applyFont="1" applyFill="1" applyBorder="1" applyProtection="1">
      <alignment vertical="center"/>
    </xf>
    <xf numFmtId="0" fontId="0" fillId="9" borderId="0" xfId="0" applyFill="1" applyProtection="1">
      <alignment vertical="center"/>
    </xf>
    <xf numFmtId="0" fontId="0" fillId="0" borderId="9" xfId="0" applyBorder="1">
      <alignment vertical="center"/>
    </xf>
    <xf numFmtId="0" fontId="0" fillId="3" borderId="6" xfId="0"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wrapText="1"/>
      <protection locked="0"/>
    </xf>
    <xf numFmtId="185" fontId="5" fillId="4" borderId="1" xfId="0" applyNumberFormat="1" applyFont="1" applyFill="1" applyBorder="1" applyProtection="1">
      <alignment vertical="center"/>
      <protection locked="0"/>
    </xf>
    <xf numFmtId="0" fontId="18" fillId="0" borderId="0" xfId="0" applyFont="1" applyProtection="1">
      <alignment vertical="center"/>
      <protection locked="0"/>
    </xf>
    <xf numFmtId="0" fontId="20" fillId="3" borderId="2" xfId="0" applyFont="1" applyFill="1" applyBorder="1" applyAlignment="1" applyProtection="1">
      <alignment horizontal="center" wrapText="1"/>
      <protection locked="0"/>
    </xf>
    <xf numFmtId="0" fontId="20" fillId="3" borderId="12" xfId="0" applyFont="1" applyFill="1" applyBorder="1" applyAlignment="1" applyProtection="1">
      <alignment horizontal="center" vertical="center" wrapText="1"/>
      <protection locked="0"/>
    </xf>
    <xf numFmtId="0" fontId="20" fillId="3" borderId="6" xfId="0" applyFont="1" applyFill="1" applyBorder="1" applyAlignment="1" applyProtection="1">
      <alignment horizontal="center" vertical="center" wrapText="1"/>
      <protection locked="0"/>
    </xf>
    <xf numFmtId="0" fontId="0" fillId="0" borderId="0" xfId="0" applyFill="1">
      <alignment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0" fillId="0" borderId="0" xfId="0" applyFill="1" applyProtection="1">
      <alignment vertical="center"/>
    </xf>
    <xf numFmtId="14" fontId="0" fillId="0" borderId="0" xfId="0" applyNumberFormat="1" applyFill="1" applyProtection="1">
      <alignment vertical="center"/>
    </xf>
    <xf numFmtId="0" fontId="0" fillId="12" borderId="13" xfId="0" applyFill="1" applyBorder="1" applyProtection="1">
      <alignment vertical="center"/>
    </xf>
    <xf numFmtId="0" fontId="0" fillId="12" borderId="6" xfId="0" applyFill="1" applyBorder="1" applyProtection="1">
      <alignment vertical="center"/>
    </xf>
    <xf numFmtId="0" fontId="17" fillId="0" borderId="0" xfId="0" applyFont="1" applyAlignment="1" applyProtection="1">
      <alignment horizontal="left" vertical="top"/>
      <protection locked="0"/>
    </xf>
    <xf numFmtId="0" fontId="17" fillId="0" borderId="0" xfId="0" applyFont="1">
      <alignment vertical="center"/>
    </xf>
    <xf numFmtId="0" fontId="0" fillId="12" borderId="14" xfId="0" applyFill="1" applyBorder="1" applyProtection="1">
      <alignment vertical="center"/>
    </xf>
    <xf numFmtId="0" fontId="0" fillId="12" borderId="12" xfId="0" applyFill="1" applyBorder="1" applyProtection="1">
      <alignment vertical="center"/>
    </xf>
    <xf numFmtId="0" fontId="21" fillId="0" borderId="0" xfId="0" applyFont="1" applyProtection="1">
      <alignment vertical="center"/>
      <protection locked="0"/>
    </xf>
    <xf numFmtId="0" fontId="21" fillId="7" borderId="1" xfId="0" applyFont="1" applyFill="1" applyBorder="1" applyAlignment="1" applyProtection="1">
      <alignment horizontal="center" vertical="center"/>
      <protection locked="0"/>
    </xf>
    <xf numFmtId="0" fontId="22" fillId="0" borderId="0" xfId="0" applyFont="1" applyProtection="1">
      <alignment vertical="center"/>
      <protection locked="0"/>
    </xf>
    <xf numFmtId="0" fontId="21" fillId="7" borderId="1" xfId="0" applyFont="1" applyFill="1" applyBorder="1" applyAlignment="1" applyProtection="1">
      <alignment horizontal="center" vertical="center" wrapText="1"/>
      <protection locked="0"/>
    </xf>
    <xf numFmtId="0" fontId="19" fillId="3" borderId="11" xfId="0" applyFont="1" applyFill="1" applyBorder="1" applyAlignment="1" applyProtection="1">
      <alignment horizontal="center" wrapText="1"/>
      <protection locked="0"/>
    </xf>
    <xf numFmtId="0" fontId="0" fillId="0" borderId="0" xfId="0" applyAlignment="1" applyProtection="1">
      <alignment horizontal="right" vertical="top"/>
      <protection locked="0"/>
    </xf>
    <xf numFmtId="0" fontId="0" fillId="0" borderId="0" xfId="0" applyAlignment="1" applyProtection="1">
      <alignment horizontal="center" vertical="center"/>
      <protection locked="0"/>
    </xf>
    <xf numFmtId="0" fontId="5" fillId="3" borderId="17" xfId="0" applyFont="1" applyFill="1" applyBorder="1" applyAlignment="1" applyProtection="1">
      <alignment horizontal="centerContinuous" vertical="center"/>
      <protection locked="0"/>
    </xf>
    <xf numFmtId="0" fontId="22"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Continuous" vertical="center" wrapText="1"/>
      <protection locked="0"/>
    </xf>
    <xf numFmtId="0" fontId="5" fillId="3" borderId="18" xfId="0" applyFont="1" applyFill="1" applyBorder="1" applyAlignment="1" applyProtection="1">
      <alignment horizontal="centerContinuous" vertical="center"/>
      <protection locked="0"/>
    </xf>
    <xf numFmtId="0" fontId="5" fillId="3" borderId="19" xfId="0" applyFont="1" applyFill="1" applyBorder="1" applyAlignment="1" applyProtection="1">
      <alignment horizontal="centerContinuous" vertical="center"/>
      <protection locked="0"/>
    </xf>
    <xf numFmtId="0" fontId="22" fillId="3" borderId="20" xfId="0" applyFont="1" applyFill="1" applyBorder="1" applyAlignment="1" applyProtection="1">
      <alignment horizontal="center" vertical="center" wrapText="1"/>
      <protection locked="0"/>
    </xf>
    <xf numFmtId="0" fontId="22" fillId="3" borderId="16" xfId="0" applyFont="1" applyFill="1" applyBorder="1" applyAlignment="1" applyProtection="1">
      <alignment horizontal="center" vertical="center" wrapText="1"/>
      <protection locked="0"/>
    </xf>
    <xf numFmtId="0" fontId="22" fillId="3" borderId="6" xfId="0" applyFont="1" applyFill="1" applyBorder="1" applyAlignment="1" applyProtection="1">
      <alignment horizontal="center" vertical="center" wrapText="1"/>
      <protection locked="0"/>
    </xf>
    <xf numFmtId="0" fontId="0" fillId="3" borderId="1" xfId="0" applyFill="1" applyBorder="1" applyAlignment="1" applyProtection="1">
      <alignment horizontal="center" vertical="center"/>
    </xf>
    <xf numFmtId="0" fontId="15" fillId="3" borderId="3" xfId="0" applyFont="1" applyFill="1" applyBorder="1" applyAlignment="1" applyProtection="1">
      <alignment horizontal="center" vertical="center"/>
    </xf>
    <xf numFmtId="0" fontId="17" fillId="3" borderId="1" xfId="0" applyFont="1" applyFill="1" applyBorder="1" applyAlignment="1" applyProtection="1">
      <alignment horizontal="center" vertical="center"/>
    </xf>
    <xf numFmtId="0" fontId="17" fillId="3" borderId="4" xfId="0"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wrapText="1"/>
      <protection locked="0"/>
    </xf>
    <xf numFmtId="188" fontId="4" fillId="8" borderId="1" xfId="0" applyNumberFormat="1" applyFont="1" applyFill="1" applyBorder="1" applyProtection="1">
      <alignment vertical="center"/>
    </xf>
    <xf numFmtId="0" fontId="0" fillId="4" borderId="1" xfId="0" applyFill="1" applyBorder="1" applyAlignment="1" applyProtection="1">
      <alignment horizontal="left" vertical="center"/>
    </xf>
    <xf numFmtId="0" fontId="4" fillId="3" borderId="2" xfId="0" applyFont="1" applyFill="1" applyBorder="1" applyAlignment="1" applyProtection="1">
      <alignment horizontal="center" vertical="center"/>
      <protection locked="0"/>
    </xf>
    <xf numFmtId="0" fontId="0" fillId="0" borderId="0" xfId="0" applyAlignment="1" applyProtection="1">
      <alignment horizontal="right" vertical="center"/>
      <protection locked="0"/>
    </xf>
    <xf numFmtId="0" fontId="5" fillId="3" borderId="15" xfId="0" applyFont="1" applyFill="1" applyBorder="1" applyAlignment="1" applyProtection="1">
      <alignment horizontal="center" vertical="center"/>
      <protection locked="0"/>
    </xf>
    <xf numFmtId="184" fontId="3" fillId="8" borderId="6" xfId="0" applyNumberFormat="1" applyFont="1" applyFill="1" applyBorder="1" applyProtection="1">
      <alignment vertical="center"/>
    </xf>
    <xf numFmtId="180" fontId="3" fillId="8" borderId="6" xfId="0" applyNumberFormat="1" applyFont="1" applyFill="1" applyBorder="1" applyProtection="1">
      <alignment vertical="center"/>
    </xf>
    <xf numFmtId="187" fontId="3" fillId="8" borderId="6" xfId="0" applyNumberFormat="1" applyFont="1" applyFill="1" applyBorder="1" applyProtection="1">
      <alignment vertical="center"/>
    </xf>
    <xf numFmtId="179" fontId="3" fillId="8" borderId="6" xfId="1" applyNumberFormat="1" applyFont="1" applyFill="1" applyBorder="1" applyProtection="1">
      <alignment vertical="center"/>
    </xf>
    <xf numFmtId="179" fontId="3" fillId="8" borderId="6" xfId="0" applyNumberFormat="1" applyFont="1" applyFill="1" applyBorder="1" applyProtection="1">
      <alignment vertical="center"/>
    </xf>
    <xf numFmtId="187" fontId="3" fillId="8" borderId="1" xfId="0" applyNumberFormat="1" applyFont="1" applyFill="1" applyBorder="1" applyProtection="1">
      <alignment vertical="center"/>
    </xf>
    <xf numFmtId="180" fontId="3" fillId="8" borderId="1" xfId="0" applyNumberFormat="1" applyFont="1" applyFill="1" applyBorder="1" applyProtection="1">
      <alignment vertical="center"/>
    </xf>
    <xf numFmtId="179" fontId="3" fillId="8" borderId="1" xfId="1" applyNumberFormat="1" applyFont="1" applyFill="1" applyBorder="1" applyProtection="1">
      <alignment vertical="center"/>
    </xf>
    <xf numFmtId="179" fontId="4" fillId="8" borderId="1" xfId="1" applyNumberFormat="1" applyFont="1" applyFill="1" applyBorder="1" applyProtection="1">
      <alignment vertical="center"/>
    </xf>
    <xf numFmtId="184" fontId="4" fillId="4" borderId="1" xfId="0" applyNumberFormat="1" applyFont="1" applyFill="1" applyBorder="1" applyProtection="1">
      <alignment vertical="center"/>
      <protection locked="0"/>
    </xf>
    <xf numFmtId="179" fontId="4" fillId="4" borderId="1" xfId="0" applyNumberFormat="1" applyFont="1" applyFill="1" applyBorder="1" applyProtection="1">
      <alignment vertical="center"/>
      <protection locked="0"/>
    </xf>
    <xf numFmtId="0" fontId="4" fillId="10" borderId="1" xfId="0" applyFont="1" applyFill="1" applyBorder="1" applyAlignment="1" applyProtection="1">
      <alignment horizontal="center" vertical="center" shrinkToFit="1"/>
      <protection locked="0"/>
    </xf>
    <xf numFmtId="188" fontId="5" fillId="8" borderId="1" xfId="0" applyNumberFormat="1" applyFont="1" applyFill="1" applyBorder="1" applyProtection="1">
      <alignment vertical="center"/>
    </xf>
    <xf numFmtId="0" fontId="22" fillId="3" borderId="21" xfId="0" applyFont="1" applyFill="1" applyBorder="1" applyAlignment="1" applyProtection="1">
      <alignment horizontal="centerContinuous" vertical="center" wrapText="1"/>
      <protection locked="0"/>
    </xf>
    <xf numFmtId="0" fontId="22" fillId="3" borderId="19" xfId="0" applyFont="1" applyFill="1" applyBorder="1" applyAlignment="1" applyProtection="1">
      <alignment horizontal="centerContinuous" vertical="center" wrapText="1" shrinkToFit="1"/>
      <protection locked="0"/>
    </xf>
    <xf numFmtId="0" fontId="22" fillId="3" borderId="9" xfId="0" applyFont="1" applyFill="1" applyBorder="1" applyAlignment="1" applyProtection="1">
      <alignment horizontal="center" vertical="center" shrinkToFit="1"/>
      <protection locked="0"/>
    </xf>
    <xf numFmtId="10" fontId="3" fillId="8" borderId="6" xfId="2" applyNumberFormat="1" applyFont="1" applyFill="1" applyBorder="1" applyProtection="1">
      <alignment vertical="center"/>
      <protection locked="0"/>
    </xf>
    <xf numFmtId="49" fontId="4" fillId="0" borderId="0" xfId="0" applyNumberFormat="1" applyFont="1" applyProtection="1">
      <alignment vertical="center"/>
      <protection locked="0"/>
    </xf>
    <xf numFmtId="49" fontId="8" fillId="8" borderId="9" xfId="0" applyNumberFormat="1" applyFont="1" applyFill="1" applyBorder="1">
      <alignment vertical="center"/>
    </xf>
    <xf numFmtId="0" fontId="10" fillId="8" borderId="9" xfId="0" applyFont="1" applyFill="1" applyBorder="1">
      <alignment vertical="center"/>
    </xf>
    <xf numFmtId="0" fontId="0" fillId="8" borderId="10" xfId="0" applyFill="1" applyBorder="1">
      <alignment vertical="center"/>
    </xf>
    <xf numFmtId="49" fontId="8" fillId="8" borderId="10" xfId="0" applyNumberFormat="1" applyFont="1" applyFill="1" applyBorder="1">
      <alignment vertical="center"/>
    </xf>
    <xf numFmtId="0" fontId="8" fillId="8" borderId="10" xfId="0" applyNumberFormat="1" applyFont="1" applyFill="1" applyBorder="1">
      <alignment vertical="center"/>
    </xf>
    <xf numFmtId="187" fontId="8" fillId="8" borderId="1" xfId="0" applyNumberFormat="1" applyFont="1" applyFill="1" applyBorder="1" applyProtection="1">
      <alignment vertical="center"/>
    </xf>
    <xf numFmtId="180" fontId="8" fillId="8" borderId="1" xfId="0" applyNumberFormat="1" applyFont="1" applyFill="1" applyBorder="1" applyProtection="1">
      <alignment vertical="center"/>
    </xf>
    <xf numFmtId="0" fontId="8" fillId="0" borderId="0" xfId="0" applyFont="1" applyProtection="1">
      <alignment vertical="center"/>
      <protection locked="0"/>
    </xf>
    <xf numFmtId="184" fontId="8" fillId="8" borderId="1" xfId="0" applyNumberFormat="1" applyFont="1" applyFill="1" applyBorder="1" applyProtection="1">
      <alignment vertical="center"/>
      <protection locked="0"/>
    </xf>
    <xf numFmtId="0" fontId="8" fillId="8" borderId="1" xfId="0" applyFont="1" applyFill="1" applyBorder="1" applyAlignment="1" applyProtection="1">
      <alignment horizontal="center" vertical="center"/>
    </xf>
    <xf numFmtId="0" fontId="32" fillId="0" borderId="9" xfId="0" applyFont="1" applyBorder="1" applyProtection="1">
      <alignment vertical="center"/>
      <protection locked="0"/>
    </xf>
    <xf numFmtId="0" fontId="25" fillId="0" borderId="0" xfId="0" applyFont="1" applyFill="1" applyBorder="1" applyAlignment="1" applyProtection="1">
      <alignment horizontal="center" vertical="center"/>
      <protection locked="0"/>
    </xf>
    <xf numFmtId="0" fontId="4" fillId="0" borderId="1" xfId="0" applyFont="1" applyFill="1" applyBorder="1" applyProtection="1">
      <alignment vertical="center"/>
      <protection locked="0"/>
    </xf>
    <xf numFmtId="0" fontId="0" fillId="6" borderId="13" xfId="0" applyFill="1" applyBorder="1" applyAlignment="1" applyProtection="1">
      <alignment horizontal="center" vertical="top"/>
      <protection locked="0"/>
    </xf>
    <xf numFmtId="0" fontId="0" fillId="3" borderId="13" xfId="0" applyFill="1" applyBorder="1" applyAlignment="1" applyProtection="1">
      <alignment horizontal="center" vertical="top"/>
      <protection locked="0"/>
    </xf>
    <xf numFmtId="0" fontId="33" fillId="3" borderId="2" xfId="0" applyFont="1" applyFill="1" applyBorder="1" applyAlignment="1" applyProtection="1">
      <alignment horizontal="center" wrapText="1"/>
      <protection locked="0"/>
    </xf>
    <xf numFmtId="0" fontId="34" fillId="0" borderId="1" xfId="0" applyFont="1" applyFill="1" applyBorder="1" applyProtection="1">
      <alignment vertical="center"/>
      <protection locked="0"/>
    </xf>
    <xf numFmtId="0" fontId="0" fillId="3" borderId="1" xfId="0" applyFill="1" applyBorder="1" applyAlignment="1" applyProtection="1">
      <alignment horizontal="centerContinuous" vertical="center"/>
      <protection locked="0"/>
    </xf>
    <xf numFmtId="0" fontId="0" fillId="3" borderId="3" xfId="0" applyFill="1" applyBorder="1" applyAlignment="1" applyProtection="1">
      <alignment horizontal="centerContinuous" vertical="center"/>
      <protection locked="0"/>
    </xf>
    <xf numFmtId="0" fontId="0" fillId="3" borderId="4" xfId="0" applyFill="1" applyBorder="1" applyAlignment="1" applyProtection="1">
      <alignment horizontal="centerContinuous" vertical="center"/>
      <protection locked="0"/>
    </xf>
    <xf numFmtId="0" fontId="35" fillId="3" borderId="17" xfId="0" applyFont="1" applyFill="1" applyBorder="1" applyAlignment="1" applyProtection="1">
      <alignment horizontal="centerContinuous" vertical="center" wrapText="1"/>
      <protection locked="0"/>
    </xf>
    <xf numFmtId="0" fontId="35" fillId="3" borderId="17" xfId="0" applyFont="1" applyFill="1" applyBorder="1" applyAlignment="1" applyProtection="1">
      <alignment horizontal="centerContinuous" vertical="center"/>
      <protection locked="0"/>
    </xf>
    <xf numFmtId="0" fontId="20" fillId="3" borderId="20" xfId="0" applyFont="1" applyFill="1" applyBorder="1" applyAlignment="1" applyProtection="1">
      <alignment horizontal="center" vertical="center" wrapText="1"/>
      <protection locked="0"/>
    </xf>
    <xf numFmtId="0" fontId="36" fillId="0" borderId="0" xfId="0" applyFont="1" applyAlignment="1">
      <alignment horizontal="centerContinuous" vertical="center"/>
    </xf>
    <xf numFmtId="0" fontId="37" fillId="0" borderId="0" xfId="0" applyFont="1" applyAlignment="1">
      <alignment horizontal="centerContinuous" vertical="center"/>
    </xf>
    <xf numFmtId="189" fontId="4" fillId="0" borderId="1" xfId="0" applyNumberFormat="1" applyFont="1" applyFill="1" applyBorder="1" applyProtection="1">
      <alignment vertical="center"/>
      <protection locked="0"/>
    </xf>
    <xf numFmtId="0" fontId="0" fillId="3" borderId="1" xfId="0" applyFill="1" applyBorder="1" applyAlignment="1">
      <alignment horizontal="centerContinuous" vertical="center"/>
    </xf>
    <xf numFmtId="0" fontId="0" fillId="8" borderId="1" xfId="0" applyFill="1" applyBorder="1" applyAlignment="1">
      <alignment horizontal="centerContinuous" vertical="center"/>
    </xf>
    <xf numFmtId="0" fontId="35" fillId="3" borderId="15" xfId="0" applyFont="1" applyFill="1" applyBorder="1" applyAlignment="1" applyProtection="1">
      <alignment horizontal="centerContinuous" vertical="center"/>
      <protection locked="0"/>
    </xf>
    <xf numFmtId="0" fontId="33" fillId="3" borderId="6" xfId="0" applyFont="1" applyFill="1" applyBorder="1" applyAlignment="1" applyProtection="1">
      <alignment horizontal="center" vertical="center" wrapText="1"/>
      <protection locked="0"/>
    </xf>
    <xf numFmtId="183" fontId="17" fillId="4" borderId="1" xfId="0" applyNumberFormat="1" applyFont="1" applyFill="1" applyBorder="1" applyProtection="1">
      <alignment vertical="center"/>
      <protection locked="0"/>
    </xf>
    <xf numFmtId="189" fontId="34" fillId="0" borderId="1" xfId="0" applyNumberFormat="1" applyFont="1" applyFill="1" applyBorder="1" applyProtection="1">
      <alignment vertical="center"/>
      <protection locked="0"/>
    </xf>
    <xf numFmtId="0" fontId="39" fillId="0" borderId="0" xfId="0" applyFont="1" applyAlignment="1">
      <alignment horizontal="centerContinuous" vertical="center"/>
    </xf>
    <xf numFmtId="0" fontId="39" fillId="0" borderId="0" xfId="0" applyFont="1" applyFill="1" applyAlignment="1">
      <alignment horizontal="centerContinuous" vertical="center"/>
    </xf>
    <xf numFmtId="179" fontId="14" fillId="0" borderId="1" xfId="0" applyNumberFormat="1" applyFont="1" applyBorder="1">
      <alignment vertical="center"/>
    </xf>
    <xf numFmtId="187" fontId="5" fillId="0" borderId="1" xfId="0" applyNumberFormat="1" applyFont="1" applyBorder="1">
      <alignment vertical="center"/>
    </xf>
    <xf numFmtId="180" fontId="5" fillId="0" borderId="1" xfId="0" applyNumberFormat="1" applyFont="1" applyBorder="1">
      <alignment vertical="center"/>
    </xf>
    <xf numFmtId="0" fontId="41" fillId="0" borderId="0" xfId="0" applyFont="1">
      <alignment vertical="center"/>
    </xf>
    <xf numFmtId="0" fontId="40" fillId="0" borderId="0" xfId="0" applyFont="1" applyAlignment="1">
      <alignment horizontal="center" vertical="center"/>
    </xf>
    <xf numFmtId="0" fontId="25" fillId="10" borderId="0" xfId="0" applyFont="1" applyFill="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1" fillId="0" borderId="0" xfId="0" applyFont="1" applyAlignment="1" applyProtection="1">
      <alignment horizontal="center" vertical="center"/>
      <protection locked="0"/>
    </xf>
    <xf numFmtId="0" fontId="21" fillId="7" borderId="1"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center" vertical="center"/>
      <protection locked="0"/>
    </xf>
    <xf numFmtId="0" fontId="23" fillId="7" borderId="1" xfId="0" applyFont="1" applyFill="1" applyBorder="1" applyAlignment="1" applyProtection="1">
      <alignment horizontal="center" vertical="center" wrapText="1"/>
      <protection locked="0"/>
    </xf>
    <xf numFmtId="0" fontId="23" fillId="7" borderId="1" xfId="0" applyFont="1" applyFill="1" applyBorder="1" applyAlignment="1" applyProtection="1">
      <alignment horizontal="center" vertical="center"/>
      <protection locked="0"/>
    </xf>
    <xf numFmtId="0" fontId="24" fillId="7" borderId="1" xfId="0" applyFont="1" applyFill="1" applyBorder="1" applyAlignment="1" applyProtection="1">
      <alignment horizontal="center" vertical="center" wrapText="1"/>
      <protection locked="0"/>
    </xf>
    <xf numFmtId="0" fontId="24" fillId="7" borderId="1" xfId="0" applyFont="1" applyFill="1" applyBorder="1" applyAlignment="1" applyProtection="1">
      <alignment horizontal="center" vertical="center"/>
      <protection locked="0"/>
    </xf>
    <xf numFmtId="0" fontId="7" fillId="7" borderId="3" xfId="0" applyFont="1" applyFill="1" applyBorder="1" applyAlignment="1" applyProtection="1">
      <alignment horizontal="center" vertical="center"/>
      <protection locked="0"/>
    </xf>
    <xf numFmtId="0" fontId="7" fillId="7" borderId="4" xfId="0" applyFont="1" applyFill="1" applyBorder="1" applyAlignment="1" applyProtection="1">
      <alignment horizontal="center" vertical="center"/>
      <protection locked="0"/>
    </xf>
    <xf numFmtId="179" fontId="8" fillId="8" borderId="1" xfId="1" applyNumberFormat="1" applyFont="1" applyFill="1" applyBorder="1" applyAlignment="1" applyProtection="1">
      <alignment horizontal="right" vertical="center"/>
    </xf>
    <xf numFmtId="0" fontId="6" fillId="7" borderId="3" xfId="0" applyFont="1" applyFill="1" applyBorder="1" applyAlignment="1" applyProtection="1">
      <alignment horizontal="center" vertical="center"/>
      <protection locked="0"/>
    </xf>
    <xf numFmtId="0" fontId="6" fillId="7" borderId="4" xfId="0" applyFont="1" applyFill="1" applyBorder="1" applyAlignment="1" applyProtection="1">
      <alignment horizontal="center" vertical="center"/>
      <protection locked="0"/>
    </xf>
    <xf numFmtId="181" fontId="8" fillId="4" borderId="0" xfId="0" applyNumberFormat="1" applyFont="1" applyFill="1" applyBorder="1" applyAlignment="1" applyProtection="1">
      <alignment horizontal="center" vertical="center"/>
      <protection locked="0"/>
    </xf>
    <xf numFmtId="49" fontId="8" fillId="8" borderId="1" xfId="0" applyNumberFormat="1" applyFont="1" applyFill="1" applyBorder="1" applyAlignment="1" applyProtection="1">
      <alignment horizontal="center" vertical="center"/>
      <protection locked="0"/>
    </xf>
    <xf numFmtId="0" fontId="9" fillId="8" borderId="0" xfId="0" applyFont="1" applyFill="1" applyAlignment="1" applyProtection="1">
      <alignment horizontal="right" vertical="center"/>
    </xf>
    <xf numFmtId="0" fontId="32" fillId="0" borderId="0" xfId="0" applyFont="1" applyBorder="1" applyAlignment="1" applyProtection="1">
      <alignment horizontal="right" vertical="center"/>
      <protection locked="0"/>
    </xf>
    <xf numFmtId="182" fontId="32" fillId="8" borderId="9" xfId="1" applyNumberFormat="1" applyFont="1" applyFill="1" applyBorder="1" applyAlignment="1" applyProtection="1">
      <alignment horizontal="right" vertical="center"/>
    </xf>
    <xf numFmtId="176" fontId="8" fillId="8" borderId="1" xfId="0" applyNumberFormat="1" applyFont="1" applyFill="1" applyBorder="1" applyAlignment="1" applyProtection="1">
      <alignment horizontal="right" vertical="center" indent="1"/>
    </xf>
    <xf numFmtId="179" fontId="8" fillId="8" borderId="1" xfId="0" applyNumberFormat="1" applyFont="1" applyFill="1" applyBorder="1" applyAlignment="1" applyProtection="1">
      <alignment horizontal="right" vertical="center" indent="1"/>
    </xf>
    <xf numFmtId="189" fontId="0" fillId="10" borderId="3" xfId="0" applyNumberFormat="1" applyFill="1" applyBorder="1" applyAlignment="1">
      <alignment horizontal="center" vertical="center"/>
    </xf>
    <xf numFmtId="189" fontId="0" fillId="10" borderId="4" xfId="0" applyNumberFormat="1" applyFill="1" applyBorder="1" applyAlignment="1">
      <alignment horizontal="center" vertical="center"/>
    </xf>
    <xf numFmtId="0" fontId="20" fillId="3" borderId="2" xfId="0" applyFont="1" applyFill="1" applyBorder="1" applyAlignment="1" applyProtection="1">
      <alignment horizontal="center" vertical="center" wrapText="1" shrinkToFit="1"/>
      <protection locked="0"/>
    </xf>
    <xf numFmtId="0" fontId="20" fillId="3" borderId="6" xfId="0" applyFont="1" applyFill="1" applyBorder="1" applyAlignment="1" applyProtection="1">
      <alignment horizontal="center" vertical="center" shrinkToFit="1"/>
      <protection locked="0"/>
    </xf>
    <xf numFmtId="0" fontId="35" fillId="3" borderId="2" xfId="0" applyFont="1" applyFill="1" applyBorder="1" applyAlignment="1" applyProtection="1">
      <alignment horizontal="center" vertical="center" wrapText="1"/>
      <protection locked="0"/>
    </xf>
    <xf numFmtId="0" fontId="35" fillId="3" borderId="6"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20" fillId="3" borderId="6" xfId="0" applyFont="1" applyFill="1" applyBorder="1" applyAlignment="1" applyProtection="1">
      <alignment horizontal="center" vertical="center"/>
      <protection locked="0"/>
    </xf>
    <xf numFmtId="0" fontId="38" fillId="3" borderId="3" xfId="0" applyFont="1" applyFill="1" applyBorder="1" applyAlignment="1" applyProtection="1">
      <alignment horizontal="center" vertical="center" wrapText="1"/>
      <protection locked="0"/>
    </xf>
    <xf numFmtId="0" fontId="38" fillId="3" borderId="4"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shrinkToFit="1"/>
      <protection locked="0"/>
    </xf>
    <xf numFmtId="186" fontId="4" fillId="8" borderId="3" xfId="0" applyNumberFormat="1" applyFont="1" applyFill="1" applyBorder="1" applyAlignment="1" applyProtection="1">
      <alignment horizontal="center" vertical="center"/>
      <protection locked="0"/>
    </xf>
    <xf numFmtId="186" fontId="4" fillId="8" borderId="4" xfId="0" applyNumberFormat="1" applyFont="1" applyFill="1" applyBorder="1" applyAlignment="1" applyProtection="1">
      <alignment horizontal="center" vertical="center"/>
      <protection locked="0"/>
    </xf>
    <xf numFmtId="0" fontId="4" fillId="8" borderId="3" xfId="0" applyFont="1" applyFill="1" applyBorder="1" applyAlignment="1" applyProtection="1">
      <alignment horizontal="center" vertical="center"/>
      <protection locked="0"/>
    </xf>
    <xf numFmtId="0" fontId="4" fillId="8" borderId="4" xfId="0" applyFont="1" applyFill="1" applyBorder="1" applyAlignment="1" applyProtection="1">
      <alignment horizontal="center" vertical="center"/>
      <protection locked="0"/>
    </xf>
    <xf numFmtId="0" fontId="26" fillId="3" borderId="3" xfId="0" applyFont="1" applyFill="1" applyBorder="1" applyAlignment="1" applyProtection="1">
      <alignment horizontal="center" vertical="center"/>
      <protection locked="0"/>
    </xf>
    <xf numFmtId="0" fontId="26" fillId="3" borderId="4" xfId="0" applyFont="1" applyFill="1" applyBorder="1" applyAlignment="1" applyProtection="1">
      <alignment horizontal="center" vertical="center"/>
      <protection locked="0"/>
    </xf>
    <xf numFmtId="0" fontId="25" fillId="2" borderId="0" xfId="0" applyFont="1" applyFill="1" applyAlignment="1" applyProtection="1">
      <alignment horizontal="center" vertical="center"/>
      <protection locked="0"/>
    </xf>
    <xf numFmtId="0" fontId="5" fillId="2" borderId="0" xfId="0" applyFont="1" applyFill="1" applyAlignment="1" applyProtection="1">
      <alignment horizontal="center"/>
      <protection locked="0"/>
    </xf>
    <xf numFmtId="0" fontId="29" fillId="2" borderId="0" xfId="0" applyFont="1" applyFill="1" applyAlignment="1" applyProtection="1">
      <alignment horizontal="center"/>
      <protection locked="0"/>
    </xf>
    <xf numFmtId="0" fontId="3" fillId="11" borderId="3" xfId="0" applyFont="1" applyFill="1" applyBorder="1" applyAlignment="1" applyProtection="1">
      <alignment horizontal="center" vertical="center"/>
      <protection locked="0"/>
    </xf>
    <xf numFmtId="0" fontId="27" fillId="11" borderId="4" xfId="0" applyFont="1" applyFill="1" applyBorder="1" applyAlignment="1" applyProtection="1">
      <alignment horizontal="center" vertical="center"/>
      <protection locked="0"/>
    </xf>
    <xf numFmtId="177" fontId="8" fillId="10" borderId="2" xfId="0" applyNumberFormat="1" applyFont="1" applyFill="1" applyBorder="1" applyAlignment="1" applyProtection="1">
      <alignment horizontal="center" vertical="center"/>
      <protection locked="0"/>
    </xf>
    <xf numFmtId="177" fontId="8" fillId="10" borderId="6" xfId="0" applyNumberFormat="1" applyFont="1" applyFill="1" applyBorder="1" applyAlignment="1" applyProtection="1">
      <alignment horizontal="center" vertical="center"/>
      <protection locked="0"/>
    </xf>
    <xf numFmtId="0" fontId="5" fillId="4" borderId="3" xfId="0" applyNumberFormat="1" applyFont="1" applyFill="1" applyBorder="1" applyAlignment="1" applyProtection="1">
      <alignment horizontal="left" vertical="center"/>
      <protection locked="0"/>
    </xf>
    <xf numFmtId="0" fontId="5" fillId="4" borderId="4" xfId="0" applyNumberFormat="1" applyFont="1" applyFill="1" applyBorder="1" applyAlignment="1" applyProtection="1">
      <alignment horizontal="left" vertical="center"/>
      <protection locked="0"/>
    </xf>
    <xf numFmtId="0" fontId="22" fillId="3" borderId="2" xfId="0" applyFont="1" applyFill="1" applyBorder="1" applyAlignment="1" applyProtection="1">
      <alignment horizontal="center" vertical="center" wrapText="1" shrinkToFit="1"/>
      <protection locked="0"/>
    </xf>
    <xf numFmtId="0" fontId="22" fillId="3" borderId="6" xfId="0" applyFont="1" applyFill="1" applyBorder="1" applyAlignment="1" applyProtection="1">
      <alignment horizontal="center" vertical="center" shrinkToFit="1"/>
      <protection locked="0"/>
    </xf>
    <xf numFmtId="0" fontId="5" fillId="3" borderId="2"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22" fillId="3" borderId="6"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wrapText="1"/>
      <protection locked="0"/>
    </xf>
    <xf numFmtId="0" fontId="15" fillId="3" borderId="4" xfId="0" applyFont="1" applyFill="1" applyBorder="1" applyAlignment="1" applyProtection="1">
      <alignment horizontal="center" vertical="center" wrapText="1"/>
      <protection locked="0"/>
    </xf>
    <xf numFmtId="0" fontId="0" fillId="3" borderId="12" xfId="0"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0" fontId="0" fillId="3" borderId="11"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192" fontId="17" fillId="12" borderId="2" xfId="0" applyNumberFormat="1" applyFont="1" applyFill="1" applyBorder="1" applyAlignment="1" applyProtection="1">
      <alignment horizontal="center" vertical="center"/>
      <protection locked="0"/>
    </xf>
    <xf numFmtId="192" fontId="17" fillId="12" borderId="13" xfId="0" applyNumberFormat="1" applyFont="1" applyFill="1" applyBorder="1" applyAlignment="1" applyProtection="1">
      <alignment horizontal="center" vertical="center"/>
      <protection locked="0"/>
    </xf>
    <xf numFmtId="177" fontId="17" fillId="12" borderId="14" xfId="0" applyNumberFormat="1" applyFont="1" applyFill="1" applyBorder="1" applyAlignment="1" applyProtection="1">
      <alignment horizontal="center" vertical="center"/>
    </xf>
    <xf numFmtId="177" fontId="17" fillId="12" borderId="12" xfId="0" applyNumberFormat="1" applyFont="1" applyFill="1" applyBorder="1" applyAlignment="1" applyProtection="1">
      <alignment horizontal="center" vertical="center"/>
    </xf>
    <xf numFmtId="192" fontId="8" fillId="10" borderId="2" xfId="0" applyNumberFormat="1" applyFont="1" applyFill="1" applyBorder="1" applyAlignment="1" applyProtection="1">
      <alignment horizontal="center" vertical="center" shrinkToFit="1"/>
      <protection locked="0"/>
    </xf>
    <xf numFmtId="192" fontId="8" fillId="10" borderId="6" xfId="0" applyNumberFormat="1" applyFont="1" applyFill="1" applyBorder="1" applyAlignment="1" applyProtection="1">
      <alignment horizontal="center" vertical="center" shrinkToFit="1"/>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365125</xdr:colOff>
      <xdr:row>2</xdr:row>
      <xdr:rowOff>222250</xdr:rowOff>
    </xdr:from>
    <xdr:to>
      <xdr:col>2</xdr:col>
      <xdr:colOff>98879</xdr:colOff>
      <xdr:row>5</xdr:row>
      <xdr:rowOff>195489</xdr:rowOff>
    </xdr:to>
    <xdr:grpSp>
      <xdr:nvGrpSpPr>
        <xdr:cNvPr id="7" name="グループ化 6"/>
        <xdr:cNvGrpSpPr/>
      </xdr:nvGrpSpPr>
      <xdr:grpSpPr>
        <a:xfrm>
          <a:off x="365125" y="698500"/>
          <a:ext cx="1472067" cy="949552"/>
          <a:chOff x="1085850" y="390525"/>
          <a:chExt cx="1466850" cy="933450"/>
        </a:xfrm>
      </xdr:grpSpPr>
      <xdr:sp macro="" textlink="">
        <xdr:nvSpPr>
          <xdr:cNvPr id="8" name="テキスト ボックス 7"/>
          <xdr:cNvSpPr txBox="1"/>
        </xdr:nvSpPr>
        <xdr:spPr>
          <a:xfrm>
            <a:off x="1085850" y="390525"/>
            <a:ext cx="1466850" cy="3143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入力</a:t>
            </a:r>
            <a:r>
              <a:rPr lang="ja-JP" altLang="en-US"/>
              <a:t> </a:t>
            </a:r>
            <a:endParaRPr lang="en-US" altLang="ja-JP"/>
          </a:p>
        </xdr:txBody>
      </xdr:sp>
      <xdr:sp macro="" textlink="">
        <xdr:nvSpPr>
          <xdr:cNvPr id="9" name="テキスト ボックス 8"/>
          <xdr:cNvSpPr txBox="1"/>
        </xdr:nvSpPr>
        <xdr:spPr>
          <a:xfrm>
            <a:off x="1085850" y="704850"/>
            <a:ext cx="1466850" cy="31432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ドロップダウン選択</a:t>
            </a:r>
            <a:endParaRPr lang="en-US" altLang="ja-JP"/>
          </a:p>
        </xdr:txBody>
      </xdr:sp>
      <xdr:sp macro="" textlink="">
        <xdr:nvSpPr>
          <xdr:cNvPr id="10" name="テキスト ボックス 9"/>
          <xdr:cNvSpPr txBox="1"/>
        </xdr:nvSpPr>
        <xdr:spPr>
          <a:xfrm>
            <a:off x="1085850" y="1009650"/>
            <a:ext cx="1466850" cy="3143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自動入力</a:t>
            </a:r>
            <a:endParaRPr lang="en-US" altLang="ja-JP"/>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460036</xdr:colOff>
      <xdr:row>4</xdr:row>
      <xdr:rowOff>64520</xdr:rowOff>
    </xdr:to>
    <xdr:grpSp>
      <xdr:nvGrpSpPr>
        <xdr:cNvPr id="2" name="グループ化 1"/>
        <xdr:cNvGrpSpPr/>
      </xdr:nvGrpSpPr>
      <xdr:grpSpPr>
        <a:xfrm>
          <a:off x="1047750" y="238125"/>
          <a:ext cx="1469686" cy="940820"/>
          <a:chOff x="1085850" y="390525"/>
          <a:chExt cx="1466850" cy="933450"/>
        </a:xfrm>
      </xdr:grpSpPr>
      <xdr:sp macro="" textlink="">
        <xdr:nvSpPr>
          <xdr:cNvPr id="3" name="テキスト ボックス 2"/>
          <xdr:cNvSpPr txBox="1"/>
        </xdr:nvSpPr>
        <xdr:spPr>
          <a:xfrm>
            <a:off x="1085850" y="390525"/>
            <a:ext cx="1466850" cy="3143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入力</a:t>
            </a:r>
            <a:r>
              <a:rPr lang="ja-JP" altLang="en-US"/>
              <a:t> </a:t>
            </a:r>
            <a:endParaRPr lang="en-US" altLang="ja-JP"/>
          </a:p>
        </xdr:txBody>
      </xdr:sp>
      <xdr:sp macro="" textlink="">
        <xdr:nvSpPr>
          <xdr:cNvPr id="4" name="テキスト ボックス 3"/>
          <xdr:cNvSpPr txBox="1"/>
        </xdr:nvSpPr>
        <xdr:spPr>
          <a:xfrm>
            <a:off x="1085850" y="704850"/>
            <a:ext cx="1466850" cy="31432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ドロップダウン選択</a:t>
            </a:r>
            <a:endParaRPr lang="en-US" altLang="ja-JP"/>
          </a:p>
        </xdr:txBody>
      </xdr:sp>
      <xdr:sp macro="" textlink="">
        <xdr:nvSpPr>
          <xdr:cNvPr id="5" name="テキスト ボックス 4"/>
          <xdr:cNvSpPr txBox="1"/>
        </xdr:nvSpPr>
        <xdr:spPr>
          <a:xfrm>
            <a:off x="1085850" y="1009650"/>
            <a:ext cx="1466850" cy="3143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自動入力</a:t>
            </a:r>
            <a:endParaRPr lang="en-US" altLang="ja-JP"/>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2</xdr:col>
      <xdr:colOff>419100</xdr:colOff>
      <xdr:row>2</xdr:row>
      <xdr:rowOff>9525</xdr:rowOff>
    </xdr:from>
    <xdr:to>
      <xdr:col>3</xdr:col>
      <xdr:colOff>495300</xdr:colOff>
      <xdr:row>5</xdr:row>
      <xdr:rowOff>257175</xdr:rowOff>
    </xdr:to>
    <xdr:grpSp>
      <xdr:nvGrpSpPr>
        <xdr:cNvPr id="6" name="グループ化 5"/>
        <xdr:cNvGrpSpPr/>
      </xdr:nvGrpSpPr>
      <xdr:grpSpPr>
        <a:xfrm>
          <a:off x="1085850" y="390525"/>
          <a:ext cx="1469231" cy="938213"/>
          <a:chOff x="1085850" y="390525"/>
          <a:chExt cx="1466850" cy="933450"/>
        </a:xfrm>
      </xdr:grpSpPr>
      <xdr:sp macro="" textlink="">
        <xdr:nvSpPr>
          <xdr:cNvPr id="2" name="テキスト ボックス 1"/>
          <xdr:cNvSpPr txBox="1"/>
        </xdr:nvSpPr>
        <xdr:spPr>
          <a:xfrm>
            <a:off x="1085850" y="390525"/>
            <a:ext cx="1466850" cy="3143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入力</a:t>
            </a:r>
            <a:r>
              <a:rPr lang="ja-JP" altLang="en-US"/>
              <a:t> </a:t>
            </a:r>
            <a:endParaRPr lang="en-US" altLang="ja-JP"/>
          </a:p>
        </xdr:txBody>
      </xdr:sp>
      <xdr:sp macro="" textlink="">
        <xdr:nvSpPr>
          <xdr:cNvPr id="3" name="テキスト ボックス 2"/>
          <xdr:cNvSpPr txBox="1"/>
        </xdr:nvSpPr>
        <xdr:spPr>
          <a:xfrm>
            <a:off x="1085850" y="704850"/>
            <a:ext cx="1466850" cy="31432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ドロップダウン選択</a:t>
            </a:r>
            <a:endParaRPr lang="en-US" altLang="ja-JP"/>
          </a:p>
        </xdr:txBody>
      </xdr:sp>
      <xdr:sp macro="" textlink="">
        <xdr:nvSpPr>
          <xdr:cNvPr id="4" name="テキスト ボックス 3"/>
          <xdr:cNvSpPr txBox="1"/>
        </xdr:nvSpPr>
        <xdr:spPr>
          <a:xfrm>
            <a:off x="1085850" y="1009650"/>
            <a:ext cx="1466850" cy="3143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自動入力</a:t>
            </a:r>
            <a:endParaRPr lang="en-US" altLang="ja-JP"/>
          </a:p>
        </xdr:txBody>
      </xdr:sp>
    </xdr:grp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L42"/>
  <sheetViews>
    <sheetView showGridLines="0" view="pageBreakPreview" zoomScale="80" zoomScaleNormal="100" zoomScaleSheetLayoutView="80" workbookViewId="0">
      <selection activeCell="O10" sqref="O10"/>
    </sheetView>
  </sheetViews>
  <sheetFormatPr defaultRowHeight="18.75"/>
  <cols>
    <col min="2" max="2" width="13.75" customWidth="1"/>
    <col min="3" max="3" width="16.875" customWidth="1"/>
    <col min="5" max="5" width="13" customWidth="1"/>
    <col min="6" max="6" width="12.625" customWidth="1"/>
    <col min="7" max="7" width="15.75" customWidth="1"/>
    <col min="8" max="8" width="7" customWidth="1"/>
    <col min="10" max="10" width="14.5" customWidth="1"/>
    <col min="12" max="12" width="23" customWidth="1"/>
  </cols>
  <sheetData>
    <row r="2" spans="1:12">
      <c r="A2" s="164" t="s">
        <v>146</v>
      </c>
      <c r="B2" s="164"/>
    </row>
    <row r="3" spans="1:12">
      <c r="A3" s="164"/>
      <c r="B3" s="164"/>
    </row>
    <row r="4" spans="1:12" ht="33">
      <c r="B4" s="20"/>
      <c r="C4" s="20"/>
      <c r="D4" s="20"/>
      <c r="E4" s="20"/>
      <c r="F4" s="20"/>
      <c r="G4" s="20"/>
      <c r="H4" s="20"/>
      <c r="I4" s="20"/>
      <c r="J4" s="179" t="s">
        <v>79</v>
      </c>
      <c r="K4" s="179"/>
      <c r="L4" s="179"/>
    </row>
    <row r="5" spans="1:12" ht="25.5">
      <c r="B5" s="20"/>
      <c r="C5" s="20"/>
      <c r="D5" s="20"/>
      <c r="E5" s="20"/>
      <c r="F5" s="20"/>
      <c r="G5" s="20"/>
      <c r="H5" s="20"/>
      <c r="I5" s="20"/>
      <c r="J5" s="20"/>
      <c r="K5" s="21"/>
      <c r="L5" s="22"/>
    </row>
    <row r="6" spans="1:12" ht="33.75" customHeight="1">
      <c r="B6" s="20"/>
      <c r="C6" s="20"/>
      <c r="D6" s="20"/>
      <c r="E6" s="20"/>
      <c r="F6" s="20"/>
      <c r="G6" s="20"/>
      <c r="H6" s="23"/>
      <c r="I6" s="20"/>
      <c r="J6" s="20"/>
      <c r="K6" s="20"/>
      <c r="L6" s="20"/>
    </row>
    <row r="7" spans="1:12" ht="33.75" customHeight="1">
      <c r="B7" s="20"/>
      <c r="C7" s="166" t="s">
        <v>147</v>
      </c>
      <c r="D7" s="167"/>
      <c r="E7" s="167"/>
      <c r="F7" s="167"/>
      <c r="G7" s="167"/>
      <c r="H7" s="167"/>
      <c r="I7" s="181" t="str">
        <f>"（"&amp;施設用作成シート【入力例】!$C$10&amp;"年"&amp;施設用作成シート【入力例】!$D$10&amp;"月分）"</f>
        <v>（2022年2月分）</v>
      </c>
      <c r="J7" s="181"/>
      <c r="K7" s="181"/>
      <c r="L7" s="20"/>
    </row>
    <row r="8" spans="1:12" ht="33.75" customHeight="1">
      <c r="B8" s="20"/>
      <c r="C8" s="24"/>
      <c r="D8" s="20"/>
      <c r="E8" s="25"/>
      <c r="F8" s="24"/>
      <c r="G8" s="20"/>
      <c r="H8" s="20"/>
      <c r="I8" s="20"/>
      <c r="J8" s="26"/>
      <c r="K8" s="20"/>
      <c r="L8" s="20"/>
    </row>
    <row r="9" spans="1:12" ht="33.75" customHeight="1">
      <c r="B9" s="20"/>
      <c r="C9" s="20"/>
      <c r="D9" s="20"/>
      <c r="E9" s="20"/>
      <c r="F9" s="20"/>
      <c r="G9" s="20"/>
      <c r="H9" s="27"/>
      <c r="I9" s="27"/>
      <c r="J9" s="20"/>
      <c r="K9" s="20"/>
      <c r="L9" s="20"/>
    </row>
    <row r="10" spans="1:12" ht="33.75" customHeight="1">
      <c r="B10" s="165" t="s">
        <v>85</v>
      </c>
      <c r="C10" s="165"/>
      <c r="D10" s="165"/>
      <c r="E10" s="29" t="s">
        <v>19</v>
      </c>
      <c r="F10" s="20"/>
      <c r="G10" s="125"/>
      <c r="H10" s="20"/>
      <c r="I10" s="20"/>
      <c r="J10" s="20"/>
      <c r="K10" s="20"/>
      <c r="L10" s="20"/>
    </row>
    <row r="11" spans="1:12" ht="33.75" customHeight="1">
      <c r="B11" s="137"/>
      <c r="C11" s="137"/>
      <c r="D11" s="137"/>
      <c r="E11" s="29"/>
      <c r="F11" s="20"/>
      <c r="G11" s="125"/>
      <c r="H11" s="20"/>
      <c r="I11" s="20"/>
      <c r="J11" s="20"/>
      <c r="K11" s="20"/>
      <c r="L11" s="20"/>
    </row>
    <row r="12" spans="1:12" ht="33.75" customHeight="1">
      <c r="B12" s="28"/>
      <c r="C12" s="28"/>
      <c r="D12" s="28"/>
      <c r="E12" s="29"/>
      <c r="F12" s="20"/>
      <c r="G12" s="30" t="s">
        <v>20</v>
      </c>
      <c r="H12" s="61"/>
      <c r="I12" s="126" t="str">
        <f>リスト【入力例】!$E$2</f>
        <v>NPO法人ニチジュウ</v>
      </c>
      <c r="J12" s="127"/>
      <c r="K12" s="127"/>
      <c r="L12" s="127"/>
    </row>
    <row r="13" spans="1:12" ht="33.75" customHeight="1">
      <c r="B13" s="31"/>
      <c r="C13" s="31"/>
      <c r="D13" s="31"/>
      <c r="E13" s="31"/>
      <c r="F13" s="31"/>
      <c r="G13" s="30" t="s">
        <v>0</v>
      </c>
      <c r="H13" s="61"/>
      <c r="I13" s="130" t="str">
        <f>リスト【入力例】!$E$3</f>
        <v>日住一番館</v>
      </c>
      <c r="J13" s="128"/>
      <c r="K13" s="128"/>
      <c r="L13" s="128"/>
    </row>
    <row r="14" spans="1:12" ht="33.75" customHeight="1">
      <c r="B14" s="31"/>
      <c r="C14" s="31"/>
      <c r="D14" s="31"/>
      <c r="E14" s="31"/>
      <c r="F14" s="31"/>
      <c r="G14" s="32" t="s">
        <v>21</v>
      </c>
      <c r="H14" s="61"/>
      <c r="I14" s="129" t="str">
        <f>リスト【入力例】!$E$4</f>
        <v>東京都千代田区麹町1-1-1</v>
      </c>
      <c r="J14" s="128"/>
      <c r="K14" s="128"/>
      <c r="L14" s="128"/>
    </row>
    <row r="15" spans="1:12" ht="33.75" customHeight="1">
      <c r="B15" s="31"/>
      <c r="C15" s="31"/>
      <c r="D15" s="31"/>
      <c r="E15" s="31"/>
      <c r="F15" s="31"/>
      <c r="G15" s="32" t="s">
        <v>22</v>
      </c>
      <c r="H15" s="61"/>
      <c r="I15" s="129" t="str">
        <f>リスト【入力例】!$E$5</f>
        <v>理事長　支援 太郎</v>
      </c>
      <c r="J15" s="128"/>
      <c r="K15" s="128"/>
      <c r="L15" s="128"/>
    </row>
    <row r="16" spans="1:12" ht="33.75" customHeight="1">
      <c r="B16" s="20"/>
      <c r="C16" s="20"/>
      <c r="D16" s="20"/>
      <c r="E16" s="20"/>
      <c r="F16" s="20"/>
      <c r="G16" s="20"/>
      <c r="H16" s="20"/>
      <c r="I16" s="20"/>
      <c r="J16" s="20"/>
      <c r="K16" s="20"/>
      <c r="L16" s="20"/>
    </row>
    <row r="17" spans="2:12" ht="33.75" customHeight="1">
      <c r="B17" s="26" t="s">
        <v>148</v>
      </c>
      <c r="C17" s="26"/>
      <c r="D17" s="26"/>
      <c r="E17" s="26"/>
      <c r="F17" s="26"/>
      <c r="G17" s="26"/>
      <c r="H17" s="26"/>
      <c r="I17" s="26"/>
      <c r="J17" s="26"/>
      <c r="K17" s="26"/>
      <c r="L17" s="26"/>
    </row>
    <row r="18" spans="2:12" ht="33.75" customHeight="1">
      <c r="B18" s="26"/>
      <c r="C18" s="26"/>
      <c r="D18" s="26"/>
      <c r="E18" s="26"/>
      <c r="F18" s="26"/>
      <c r="G18" s="26"/>
      <c r="H18" s="26"/>
      <c r="I18" s="26"/>
      <c r="J18" s="26"/>
      <c r="K18" s="26"/>
      <c r="L18" s="26"/>
    </row>
    <row r="19" spans="2:12" ht="42.75">
      <c r="B19" s="26" t="s">
        <v>23</v>
      </c>
      <c r="C19" s="26"/>
      <c r="D19" s="182" t="s">
        <v>24</v>
      </c>
      <c r="E19" s="182"/>
      <c r="F19" s="183">
        <f>SUMIF(施設用作成シート【入力例】!$C$18:$C$117,$B$10,施設用作成シート【入力例】!$M$18:$M$117)</f>
        <v>345915</v>
      </c>
      <c r="G19" s="183"/>
      <c r="H19" s="183"/>
      <c r="I19" s="136" t="s">
        <v>25</v>
      </c>
      <c r="J19" s="26"/>
      <c r="K19" s="26"/>
      <c r="L19" s="26"/>
    </row>
    <row r="20" spans="2:12" ht="30">
      <c r="B20" s="31"/>
      <c r="C20" s="31"/>
      <c r="D20" s="31"/>
      <c r="E20" s="33"/>
      <c r="F20" s="28"/>
      <c r="G20" s="28"/>
      <c r="H20" s="28"/>
      <c r="I20" s="34"/>
      <c r="J20" s="26"/>
      <c r="K20" s="26"/>
      <c r="L20" s="26"/>
    </row>
    <row r="21" spans="2:12" ht="25.5">
      <c r="B21" s="31"/>
      <c r="C21" s="31"/>
      <c r="D21" s="31"/>
      <c r="E21" s="31"/>
      <c r="F21" s="35"/>
      <c r="G21" s="36"/>
      <c r="H21" s="36"/>
      <c r="I21" s="37"/>
      <c r="J21" s="31"/>
      <c r="K21" s="31"/>
      <c r="L21" s="31"/>
    </row>
    <row r="22" spans="2:12" ht="30">
      <c r="B22" s="26" t="s">
        <v>26</v>
      </c>
      <c r="C22" s="20"/>
      <c r="D22" s="20"/>
      <c r="E22" s="20"/>
      <c r="F22" s="20"/>
      <c r="G22" s="20"/>
      <c r="H22" s="20"/>
      <c r="I22" s="20"/>
      <c r="J22" s="20"/>
      <c r="K22" s="20"/>
      <c r="L22" s="20"/>
    </row>
    <row r="23" spans="2:12" ht="48.75" customHeight="1">
      <c r="B23" s="38" t="s">
        <v>76</v>
      </c>
      <c r="C23" s="168" t="s">
        <v>40</v>
      </c>
      <c r="D23" s="168"/>
      <c r="E23" s="168" t="s">
        <v>27</v>
      </c>
      <c r="F23" s="168"/>
      <c r="G23" s="168" t="s">
        <v>28</v>
      </c>
      <c r="H23" s="168"/>
      <c r="I23" s="168" t="s">
        <v>144</v>
      </c>
      <c r="J23" s="169"/>
      <c r="K23" s="81"/>
      <c r="L23" s="82" t="s">
        <v>44</v>
      </c>
    </row>
    <row r="24" spans="2:12" ht="51.75" customHeight="1">
      <c r="B24" s="134">
        <f>施設用作成シート【入力例】!$G$7</f>
        <v>20</v>
      </c>
      <c r="C24" s="184">
        <f>施設用作成シート【入力例】!$H$7</f>
        <v>770</v>
      </c>
      <c r="D24" s="184"/>
      <c r="E24" s="185">
        <f>施設用作成シート【入力例】!$I$7</f>
        <v>530</v>
      </c>
      <c r="F24" s="185"/>
      <c r="G24" s="185">
        <f>施設用作成シート【入力例】!$J$7</f>
        <v>240</v>
      </c>
      <c r="H24" s="185"/>
      <c r="I24" s="185">
        <f>施設用作成シート【入力例】!$K$7</f>
        <v>1540</v>
      </c>
      <c r="J24" s="185"/>
      <c r="K24" s="133"/>
      <c r="L24" s="135" t="str">
        <f>施設用作成シート【入力例】!$L$7</f>
        <v>充足</v>
      </c>
    </row>
    <row r="25" spans="2:12" ht="25.5">
      <c r="B25" s="40"/>
      <c r="C25" s="41"/>
      <c r="D25" s="41"/>
      <c r="E25" s="41"/>
      <c r="F25" s="41"/>
      <c r="G25" s="41"/>
      <c r="H25" s="41"/>
      <c r="I25" s="41"/>
      <c r="J25" s="41"/>
      <c r="K25" s="39"/>
      <c r="L25" s="42"/>
    </row>
    <row r="26" spans="2:12" ht="19.5">
      <c r="B26" s="43"/>
      <c r="C26" s="44"/>
      <c r="D26" s="44"/>
      <c r="E26" s="44"/>
      <c r="F26" s="44"/>
      <c r="G26" s="20"/>
      <c r="H26" s="20"/>
      <c r="I26" s="20"/>
      <c r="J26" s="20"/>
      <c r="K26" s="20"/>
      <c r="L26" s="20"/>
    </row>
    <row r="27" spans="2:12" ht="30">
      <c r="B27" s="26" t="s">
        <v>29</v>
      </c>
      <c r="C27" s="20"/>
      <c r="D27" s="20"/>
      <c r="E27" s="20"/>
      <c r="F27" s="20"/>
      <c r="G27" s="20"/>
      <c r="H27" s="20"/>
      <c r="I27" s="20"/>
      <c r="J27" s="20"/>
      <c r="K27" s="20"/>
      <c r="L27" s="20"/>
    </row>
    <row r="28" spans="2:12" ht="25.5" customHeight="1">
      <c r="B28" s="168" t="s">
        <v>77</v>
      </c>
      <c r="C28" s="170" t="s">
        <v>74</v>
      </c>
      <c r="D28" s="83"/>
      <c r="E28" s="171" t="s">
        <v>53</v>
      </c>
      <c r="F28" s="169"/>
      <c r="G28" s="168" t="s">
        <v>30</v>
      </c>
      <c r="H28" s="83"/>
      <c r="I28" s="172" t="s">
        <v>78</v>
      </c>
      <c r="J28" s="173"/>
      <c r="K28" s="20"/>
      <c r="L28" s="20"/>
    </row>
    <row r="29" spans="2:12" ht="25.5">
      <c r="B29" s="169"/>
      <c r="C29" s="171"/>
      <c r="D29" s="83"/>
      <c r="E29" s="84" t="s">
        <v>31</v>
      </c>
      <c r="F29" s="84" t="s">
        <v>32</v>
      </c>
      <c r="G29" s="168"/>
      <c r="H29" s="83"/>
      <c r="I29" s="173"/>
      <c r="J29" s="173"/>
      <c r="K29" s="20"/>
      <c r="L29" s="20"/>
    </row>
    <row r="30" spans="2:12" ht="51" customHeight="1">
      <c r="B30" s="131">
        <f>COUNTIFS(施設用作成シート【入力例】!$C$18:$C$117,$B$10,施設用作成シート【入力例】!$I$18:$I$117,"&gt;0")</f>
        <v>10</v>
      </c>
      <c r="C30" s="132">
        <f>SUMIF(施設用作成シート【入力例】!$C$18:$C$117,$B$10,施設用作成シート【入力例】!$I$18:$I$117)</f>
        <v>237</v>
      </c>
      <c r="D30" s="133"/>
      <c r="E30" s="131">
        <f>COUNTIFS(施設用作成シート【入力例】!$C$19:$C$118,$B$10,施設用作成シート【入力例】!$J$19:$J$118,"未作成（3月未満）")</f>
        <v>1</v>
      </c>
      <c r="F30" s="131">
        <f>COUNTIFS(施設用作成シート【入力例】!$C$19:$C$118,$B$10,施設用作成シート【入力例】!$J$19:$J$118,"未作成（3月以上）")</f>
        <v>0</v>
      </c>
      <c r="G30" s="131">
        <f>COUNTIFS(施設用作成シート【入力例】!$C$18:$C$118,$B$10,施設用作成シート【入力例】!$N$18:$N$118,"該当")</f>
        <v>5</v>
      </c>
      <c r="H30" s="133"/>
      <c r="I30" s="176">
        <f>SUMIF(施設用作成シート【入力例】!$C$18:$C$117,$B$10,施設用作成シート【入力例】!$L$18:$L$117)</f>
        <v>12345</v>
      </c>
      <c r="J30" s="176"/>
      <c r="K30" s="20"/>
      <c r="L30" s="20"/>
    </row>
    <row r="31" spans="2:12">
      <c r="B31" s="1"/>
      <c r="C31" s="1"/>
      <c r="D31" s="1"/>
      <c r="E31" s="1"/>
      <c r="F31" s="1"/>
      <c r="G31" s="1"/>
      <c r="H31" s="1"/>
      <c r="I31" s="5"/>
      <c r="J31" s="1"/>
      <c r="K31" s="1"/>
      <c r="L31" s="1"/>
    </row>
    <row r="32" spans="2:12">
      <c r="B32" s="1"/>
      <c r="C32" s="1"/>
      <c r="D32" s="1"/>
      <c r="E32" s="1"/>
      <c r="F32" s="1"/>
      <c r="G32" s="1"/>
      <c r="H32" s="1"/>
      <c r="I32" s="5"/>
      <c r="J32" s="1"/>
      <c r="K32" s="1"/>
      <c r="L32" s="1"/>
    </row>
    <row r="33" spans="2:12" ht="25.5">
      <c r="B33" s="45" t="s">
        <v>93</v>
      </c>
      <c r="C33" s="39" t="s">
        <v>150</v>
      </c>
      <c r="D33" s="20"/>
      <c r="E33" s="39"/>
      <c r="F33" s="20"/>
      <c r="G33" s="20"/>
      <c r="H33" s="20"/>
      <c r="I33" s="20"/>
      <c r="J33" s="20"/>
      <c r="K33" s="20"/>
      <c r="L33" s="20"/>
    </row>
    <row r="34" spans="2:12" ht="25.5">
      <c r="B34" s="39"/>
      <c r="C34" s="39"/>
      <c r="D34" s="20"/>
      <c r="E34" s="20"/>
      <c r="F34" s="20"/>
      <c r="G34" s="20"/>
      <c r="H34" s="20"/>
      <c r="I34" s="20"/>
      <c r="J34" s="20"/>
      <c r="K34" s="20"/>
      <c r="L34" s="20"/>
    </row>
    <row r="35" spans="2:12" ht="25.5">
      <c r="B35" s="45" t="s">
        <v>33</v>
      </c>
      <c r="C35" s="39"/>
      <c r="D35" s="20"/>
      <c r="E35" s="20"/>
      <c r="F35" s="20"/>
      <c r="G35" s="20"/>
      <c r="H35" s="20"/>
      <c r="I35" s="20"/>
      <c r="J35" s="20"/>
      <c r="K35" s="20"/>
      <c r="L35" s="20"/>
    </row>
    <row r="36" spans="2:12" ht="49.5" customHeight="1">
      <c r="B36" s="20"/>
      <c r="C36" s="177" t="s">
        <v>34</v>
      </c>
      <c r="D36" s="178"/>
      <c r="E36" s="180" t="str">
        <f>リスト【入力例】!$E$6</f>
        <v>スイカ銀行</v>
      </c>
      <c r="F36" s="180"/>
      <c r="G36" s="180"/>
      <c r="H36" s="180"/>
      <c r="I36" s="180"/>
      <c r="J36" s="20"/>
      <c r="K36" s="20"/>
      <c r="L36" s="20"/>
    </row>
    <row r="37" spans="2:12" ht="49.5" customHeight="1">
      <c r="B37" s="20"/>
      <c r="C37" s="174" t="s">
        <v>35</v>
      </c>
      <c r="D37" s="175"/>
      <c r="E37" s="180" t="str">
        <f>リスト【入力例】!$E$7</f>
        <v>小玉西瓜支店</v>
      </c>
      <c r="F37" s="180"/>
      <c r="G37" s="180"/>
      <c r="H37" s="180"/>
      <c r="I37" s="180"/>
      <c r="J37" s="20"/>
      <c r="K37" s="20"/>
      <c r="L37" s="20"/>
    </row>
    <row r="38" spans="2:12" ht="49.5" customHeight="1">
      <c r="B38" s="20"/>
      <c r="C38" s="174" t="s">
        <v>36</v>
      </c>
      <c r="D38" s="175"/>
      <c r="E38" s="180" t="str">
        <f>リスト【入力例】!$E$8</f>
        <v>　（普通）1234567</v>
      </c>
      <c r="F38" s="180"/>
      <c r="G38" s="180"/>
      <c r="H38" s="180"/>
      <c r="I38" s="180"/>
      <c r="J38" s="20"/>
      <c r="K38" s="20"/>
      <c r="L38" s="20"/>
    </row>
    <row r="39" spans="2:12" ht="49.5" customHeight="1">
      <c r="B39" s="20"/>
      <c r="C39" s="174" t="s">
        <v>37</v>
      </c>
      <c r="D39" s="175"/>
      <c r="E39" s="180" t="str">
        <f>リスト【入力例】!$E$9</f>
        <v>NPO法人ニチジュウ</v>
      </c>
      <c r="F39" s="180"/>
      <c r="G39" s="180"/>
      <c r="H39" s="180"/>
      <c r="I39" s="180"/>
      <c r="J39" s="20"/>
      <c r="K39" s="20"/>
      <c r="L39" s="20"/>
    </row>
    <row r="40" spans="2:12" ht="43.5" customHeight="1"/>
    <row r="41" spans="2:12" ht="43.5" customHeight="1"/>
    <row r="42" spans="2:12" ht="43.5" customHeight="1"/>
  </sheetData>
  <mergeCells count="29">
    <mergeCell ref="J4:L4"/>
    <mergeCell ref="E36:I36"/>
    <mergeCell ref="E37:I37"/>
    <mergeCell ref="E38:I38"/>
    <mergeCell ref="E39:I39"/>
    <mergeCell ref="I23:J23"/>
    <mergeCell ref="I7:K7"/>
    <mergeCell ref="D19:E19"/>
    <mergeCell ref="F19:H19"/>
    <mergeCell ref="C24:D24"/>
    <mergeCell ref="E24:F24"/>
    <mergeCell ref="G24:H24"/>
    <mergeCell ref="I24:J24"/>
    <mergeCell ref="C23:D23"/>
    <mergeCell ref="E23:F23"/>
    <mergeCell ref="G23:H23"/>
    <mergeCell ref="I28:J29"/>
    <mergeCell ref="C38:D38"/>
    <mergeCell ref="C39:D39"/>
    <mergeCell ref="I30:J30"/>
    <mergeCell ref="C36:D36"/>
    <mergeCell ref="C37:D37"/>
    <mergeCell ref="A2:B3"/>
    <mergeCell ref="B10:D10"/>
    <mergeCell ref="C7:H7"/>
    <mergeCell ref="B28:B29"/>
    <mergeCell ref="C28:C29"/>
    <mergeCell ref="E28:F28"/>
    <mergeCell ref="G28:G29"/>
  </mergeCells>
  <phoneticPr fontId="2"/>
  <dataValidations count="1">
    <dataValidation type="list" allowBlank="1" showInputMessage="1" showErrorMessage="1" sqref="B12">
      <formula1>#REF!</formula1>
    </dataValidation>
  </dataValidations>
  <pageMargins left="0.70866141732283472" right="0.70866141732283472" top="0.74803149606299213" bottom="0.74803149606299213" header="0.31496062992125984" footer="0.31496062992125984"/>
  <pageSetup paperSize="9" scale="49" orientation="portrait"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リスト【入力例】!$B$3:$B$32</xm:f>
          </x14:formula1>
          <xm:sqref>B10:B11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B2:O111"/>
  <sheetViews>
    <sheetView showGridLines="0" view="pageBreakPreview" zoomScaleNormal="100" zoomScaleSheetLayoutView="100" workbookViewId="0">
      <selection activeCell="I12" sqref="I12"/>
    </sheetView>
  </sheetViews>
  <sheetFormatPr defaultRowHeight="18.75"/>
  <cols>
    <col min="2" max="2" width="4.75" bestFit="1" customWidth="1"/>
    <col min="3" max="3" width="13.25" bestFit="1" customWidth="1"/>
    <col min="4" max="5" width="14" customWidth="1"/>
    <col min="6" max="7" width="8.875" customWidth="1"/>
    <col min="8" max="14" width="12" customWidth="1"/>
    <col min="15" max="15" width="20.875" customWidth="1"/>
  </cols>
  <sheetData>
    <row r="2" spans="2:15" ht="20.25" customHeight="1">
      <c r="H2" s="196" t="s">
        <v>83</v>
      </c>
      <c r="I2" s="188" t="s">
        <v>74</v>
      </c>
      <c r="J2" s="146" t="s">
        <v>53</v>
      </c>
      <c r="K2" s="147"/>
      <c r="L2" s="190" t="s">
        <v>63</v>
      </c>
      <c r="M2" s="192" t="s">
        <v>64</v>
      </c>
      <c r="N2" s="154" t="s">
        <v>59</v>
      </c>
    </row>
    <row r="3" spans="2:15" ht="20.25" customHeight="1">
      <c r="H3" s="189"/>
      <c r="I3" s="189"/>
      <c r="J3" s="148" t="s">
        <v>61</v>
      </c>
      <c r="K3" s="148" t="s">
        <v>32</v>
      </c>
      <c r="L3" s="191"/>
      <c r="M3" s="193"/>
      <c r="N3" s="68" t="s">
        <v>75</v>
      </c>
    </row>
    <row r="4" spans="2:15" ht="28.5" customHeight="1">
      <c r="H4" s="161">
        <f>COUNTIF($C$12:$C$111,$D$8)</f>
        <v>10</v>
      </c>
      <c r="I4" s="162">
        <f>SUM($I$12:$I$111)</f>
        <v>237</v>
      </c>
      <c r="J4" s="161">
        <f>COUNTIF(J12:J111,リスト【入力例】!$H$4)</f>
        <v>1</v>
      </c>
      <c r="K4" s="161">
        <f>COUNTIF(J12:J111,リスト【入力例】!$H$5)</f>
        <v>0</v>
      </c>
      <c r="L4" s="160">
        <f>SUM(L12:L111)</f>
        <v>12345</v>
      </c>
      <c r="M4" s="160">
        <f>SUM(M12:M111)</f>
        <v>345915</v>
      </c>
      <c r="N4" s="161">
        <f>COUNTIF(N12:N111,リスト【入力例】!$I$3)</f>
        <v>5</v>
      </c>
    </row>
    <row r="5" spans="2:15" ht="18.75" customHeight="1"/>
    <row r="6" spans="2:15" ht="33.75" customHeight="1">
      <c r="D6" s="163" t="s">
        <v>149</v>
      </c>
      <c r="F6" s="149" t="s">
        <v>88</v>
      </c>
      <c r="G6" s="150"/>
      <c r="H6" s="150"/>
      <c r="I6" s="150"/>
      <c r="J6" s="150"/>
      <c r="K6" s="150"/>
      <c r="L6" s="150"/>
      <c r="M6" s="150"/>
      <c r="N6" s="150"/>
    </row>
    <row r="7" spans="2:15">
      <c r="D7" s="143" t="s">
        <v>80</v>
      </c>
      <c r="E7" s="143"/>
      <c r="F7" s="144" t="s">
        <v>84</v>
      </c>
      <c r="G7" s="145"/>
      <c r="O7" s="152" t="s">
        <v>87</v>
      </c>
    </row>
    <row r="8" spans="2:15" ht="19.5">
      <c r="D8" s="186" t="s">
        <v>85</v>
      </c>
      <c r="E8" s="187"/>
      <c r="F8" s="197" t="str">
        <f>""&amp;施設用作成シート【入力例】!$C$10&amp;"年"&amp;施設用作成シート【入力例】!$D$10&amp;"月"</f>
        <v>2022年2月</v>
      </c>
      <c r="G8" s="198"/>
      <c r="O8" s="153" t="str">
        <f>リスト【入力例】!E3</f>
        <v>日住一番館</v>
      </c>
    </row>
    <row r="10" spans="2:15">
      <c r="B10" s="6"/>
      <c r="C10" s="7"/>
      <c r="D10" s="7"/>
      <c r="E10" s="7"/>
      <c r="F10" s="194" t="s">
        <v>39</v>
      </c>
      <c r="G10" s="195"/>
      <c r="H10" s="7"/>
      <c r="I10" s="7" t="s">
        <v>82</v>
      </c>
      <c r="J10" s="85" t="s">
        <v>42</v>
      </c>
      <c r="K10" s="141" t="s">
        <v>42</v>
      </c>
      <c r="L10" s="8"/>
      <c r="M10" s="9"/>
      <c r="N10" s="9"/>
      <c r="O10" s="7"/>
    </row>
    <row r="11" spans="2:15">
      <c r="B11" s="139" t="s">
        <v>12</v>
      </c>
      <c r="C11" s="140" t="s">
        <v>13</v>
      </c>
      <c r="D11" s="11" t="s">
        <v>14</v>
      </c>
      <c r="E11" s="11" t="s">
        <v>15</v>
      </c>
      <c r="F11" s="63" t="s">
        <v>47</v>
      </c>
      <c r="G11" s="63" t="s">
        <v>48</v>
      </c>
      <c r="H11" s="54" t="s">
        <v>46</v>
      </c>
      <c r="I11" s="55" t="s">
        <v>81</v>
      </c>
      <c r="J11" s="67" t="s">
        <v>56</v>
      </c>
      <c r="K11" s="155" t="s">
        <v>55</v>
      </c>
      <c r="L11" s="13" t="s">
        <v>17</v>
      </c>
      <c r="M11" s="12" t="s">
        <v>18</v>
      </c>
      <c r="N11" s="62" t="s">
        <v>16</v>
      </c>
      <c r="O11" s="13" t="s">
        <v>58</v>
      </c>
    </row>
    <row r="12" spans="2:15" ht="19.5">
      <c r="B12" s="138">
        <f t="array" ref="B12">IFERROR(INDEX(施設用作成シート【入力例】!$B$18:$P$117,MATCH(LARGE((施設用作成シート【入力例】!$C$18:$C$117=$D$8)*1/ROW(施設用作成シート【入力例】!$B$18:$B$117),ROWS($B$12:$B12)),1/ROW(施設用作成シート【入力例】!$B$18:$B$117),0),COLUMNS($B$11:B$11)),"")</f>
        <v>1</v>
      </c>
      <c r="C12" s="138" t="str">
        <f t="array" ref="C12">IFERROR(INDEX(施設用作成シート【入力例】!$B$18:$P$117,MATCH(LARGE((施設用作成シート【入力例】!$C$18:$C$117=$D$8)*1/ROW(施設用作成シート【入力例】!$B$18:$B$117),ROWS($B$12:$B12)),1/ROW(施設用作成シート【入力例】!$B$18:$B$117),0),COLUMNS($B$11:C$11)),"")</f>
        <v>A福祉事務所</v>
      </c>
      <c r="D12" s="138" t="str">
        <f t="array" ref="D12">IFERROR(INDEX(施設用作成シート【入力例】!$B$18:$P$117,MATCH(LARGE((施設用作成シート【入力例】!$C$18:$C$117=$D$8)*1/ROW(施設用作成シート【入力例】!$B$18:$B$117),ROWS($B$12:$B12)),1/ROW(施設用作成シート【入力例】!$B$18:$B$117),0),COLUMNS($B$11:D$11)),"")</f>
        <v>生業　一郎</v>
      </c>
      <c r="E12" s="157" t="str">
        <f t="array" ref="E12">IFERROR(INDEX(施設用作成シート【入力例】!$B$18:$P$117,MATCH(LARGE((施設用作成シート【入力例】!$C$18:$C$117=$D$8)*1/ROW(施設用作成シート【入力例】!$B$18:$B$117),ROWS($B$12:$B12)),1/ROW(施設用作成シート【入力例】!$B$18:$B$117),0),COLUMNS($B$11:E$11)),"")</f>
        <v>せいぎょう　いちろう</v>
      </c>
      <c r="F12" s="151">
        <f t="array" ref="F12">IFERROR(INDEX(施設用作成シート【入力例】!$B$18:$P$117,MATCH(LARGE((施設用作成シート【入力例】!$C$18:$C$117=$D$8)*1/ROW(施設用作成シート【入力例】!$B$18:$B$117),ROWS($B$12:$B12)),1/ROW(施設用作成シート【入力例】!$B$18:$B$117),0),COLUMNS($B$11:F$11)),"")</f>
        <v>0</v>
      </c>
      <c r="G12" s="151">
        <f t="array" ref="G12">IFERROR(INDEX(施設用作成シート【入力例】!$B$18:$P$117,MATCH(LARGE((施設用作成シート【入力例】!$C$18:$C$117=$D$8)*1/ROW(施設用作成シート【入力例】!$B$18:$B$117),ROWS($B$12:$B12)),1/ROW(施設用作成シート【入力例】!$B$18:$B$117),0),COLUMNS($B$11:G$11)),"")</f>
        <v>0</v>
      </c>
      <c r="H12" s="151">
        <f t="array" ref="H12">IFERROR(INDEX(施設用作成シート【入力例】!$B$18:$P$117,MATCH(LARGE((施設用作成シート【入力例】!$C$18:$C$117=$D$8)*1/ROW(施設用作成シート【入力例】!$B$18:$B$117),ROWS($B$12:$B12)),1/ROW(施設用作成シート【入力例】!$B$18:$B$117),0),COLUMNS($B$11:H$11)),"")</f>
        <v>0</v>
      </c>
      <c r="I12" s="138">
        <f t="array" ref="I12">IFERROR(INDEX(施設用作成シート【入力例】!$B$18:$P$117,MATCH(LARGE((施設用作成シート【入力例】!$C$18:$C$117=$D$8)*1/ROW(施設用作成シート【入力例】!$B$18:$B$117),ROWS($B$12:$B12)),1/ROW(施設用作成シート【入力例】!$B$18:$B$117),0),COLUMNS($B$11:I$11)),"")</f>
        <v>28</v>
      </c>
      <c r="J12" s="142" t="str">
        <f t="array" ref="J12">IFERROR(INDEX(施設用作成シート【入力例】!$B$18:$P$117,MATCH(LARGE((施設用作成シート【入力例】!$C$18:$C$117=$D$8)*1/ROW(施設用作成シート【入力例】!$B$18:$B$117),ROWS($B$12:$B12)),1/ROW(施設用作成シート【入力例】!$B$18:$B$117),0),COLUMNS($B$11:J$11)),"")</f>
        <v>作成済</v>
      </c>
      <c r="K12" s="138">
        <f t="array" ref="K12">IFERROR(INDEX(施設用作成シート【入力例】!$B$18:$P$117,MATCH(LARGE((施設用作成シート【入力例】!$C$18:$C$117=$D$8)*1/ROW(施設用作成シート【入力例】!$B$18:$B$117),ROWS($B$12:$B12)),1/ROW(施設用作成シート【入力例】!$B$18:$B$117),0),COLUMNS($B$11:K$11)),"")</f>
        <v>1</v>
      </c>
      <c r="L12" s="138">
        <f t="array" ref="L12">IFERROR(INDEX(施設用作成シート【入力例】!$B$18:$P$117,MATCH(LARGE((施設用作成シート【入力例】!$C$18:$C$117=$D$8)*1/ROW(施設用作成シート【入力例】!$B$18:$B$117),ROWS($B$12:$B12)),1/ROW(施設用作成シート【入力例】!$B$18:$B$117),0),COLUMNS($B$11:L$11)),"")</f>
        <v>0</v>
      </c>
      <c r="M12" s="138">
        <f t="array" ref="M12">IFERROR(INDEX(施設用作成シート【入力例】!$B$18:$P$117,MATCH(LARGE((施設用作成シート【入力例】!$C$18:$C$117=$D$8)*1/ROW(施設用作成シート【入力例】!$B$18:$B$117),ROWS($B$12:$B12)),1/ROW(施設用作成シート【入力例】!$B$18:$B$117),0),COLUMNS($B$11:M$11)),"")</f>
        <v>43120</v>
      </c>
      <c r="N12" s="138" t="str">
        <f t="array" ref="N12">IFERROR(INDEX(施設用作成シート【入力例】!$B$18:$P$117,MATCH(LARGE((施設用作成シート【入力例】!$C$18:$C$117=$D$8)*1/ROW(施設用作成シート【入力例】!$B$18:$B$117),ROWS($B$12:$B12)),1/ROW(施設用作成シート【入力例】!$B$18:$B$117),0),COLUMNS($B$11:N$11)),"")</f>
        <v>該当</v>
      </c>
      <c r="O12" s="151">
        <f t="array" ref="O12">IFERROR(INDEX(施設用作成シート【入力例】!$B$18:$P$117,MATCH(LARGE((施設用作成シート【入力例】!$C$18:$C$117=$D$8)*1/ROW(施設用作成シート【入力例】!$B$18:$B$117),ROWS($B$12:$B12)),1/ROW(施設用作成シート【入力例】!$B$18:$B$117),0),COLUMNS($B$11:O$11)),"")</f>
        <v>0</v>
      </c>
    </row>
    <row r="13" spans="2:15" ht="19.5">
      <c r="B13" s="138">
        <f t="array" ref="B13">IFERROR(INDEX(施設用作成シート【入力例】!$B$18:$P$117,MATCH(LARGE((施設用作成シート【入力例】!$C$18:$C$117=$D$8)*1/ROW(施設用作成シート【入力例】!$B$18:$B$117),ROWS($B$12:$B13)),1/ROW(施設用作成シート【入力例】!$B$18:$B$117),0),COLUMNS($B$11:B$11)),"")</f>
        <v>2</v>
      </c>
      <c r="C13" s="138" t="str">
        <f t="array" ref="C13">IFERROR(INDEX(施設用作成シート【入力例】!$B$18:$P$117,MATCH(LARGE((施設用作成シート【入力例】!$C$18:$C$117=$D$8)*1/ROW(施設用作成シート【入力例】!$B$18:$B$117),ROWS($B$12:$B13)),1/ROW(施設用作成シート【入力例】!$B$18:$B$117),0),COLUMNS($B$11:C$11)),"")</f>
        <v>A福祉事務所</v>
      </c>
      <c r="D13" s="138" t="str">
        <f t="array" ref="D13">IFERROR(INDEX(施設用作成シート【入力例】!$B$18:$P$117,MATCH(LARGE((施設用作成シート【入力例】!$C$18:$C$117=$D$8)*1/ROW(施設用作成シート【入力例】!$B$18:$B$117),ROWS($B$12:$B13)),1/ROW(施設用作成シート【入力例】!$B$18:$B$117),0),COLUMNS($B$11:D$11)),"")</f>
        <v>生業　二郎</v>
      </c>
      <c r="E13" s="157" t="str">
        <f t="array" ref="E13">IFERROR(INDEX(施設用作成シート【入力例】!$B$18:$P$117,MATCH(LARGE((施設用作成シート【入力例】!$C$18:$C$117=$D$8)*1/ROW(施設用作成シート【入力例】!$B$18:$B$117),ROWS($B$12:$B13)),1/ROW(施設用作成シート【入力例】!$B$18:$B$117),0),COLUMNS($B$11:E$11)),"")</f>
        <v>せいぎょう　じろう</v>
      </c>
      <c r="F13" s="151">
        <f t="array" ref="F13">IFERROR(INDEX(施設用作成シート【入力例】!$B$18:$P$117,MATCH(LARGE((施設用作成シート【入力例】!$C$18:$C$117=$D$8)*1/ROW(施設用作成シート【入力例】!$B$18:$B$117),ROWS($B$12:$B13)),1/ROW(施設用作成シート【入力例】!$B$18:$B$117),0),COLUMNS($B$11:F$11)),"")</f>
        <v>10</v>
      </c>
      <c r="G13" s="151">
        <f t="array" ref="G13">IFERROR(INDEX(施設用作成シート【入力例】!$B$18:$P$117,MATCH(LARGE((施設用作成シート【入力例】!$C$18:$C$117=$D$8)*1/ROW(施設用作成シート【入力例】!$B$18:$B$117),ROWS($B$12:$B13)),1/ROW(施設用作成シート【入力例】!$B$18:$B$117),0),COLUMNS($B$11:G$11)),"")</f>
        <v>0</v>
      </c>
      <c r="H13" s="151">
        <f t="array" ref="H13">IFERROR(INDEX(施設用作成シート【入力例】!$B$18:$P$117,MATCH(LARGE((施設用作成シート【入力例】!$C$18:$C$117=$D$8)*1/ROW(施設用作成シート【入力例】!$B$18:$B$117),ROWS($B$12:$B13)),1/ROW(施設用作成シート【入力例】!$B$18:$B$117),0),COLUMNS($B$11:H$11)),"")</f>
        <v>0</v>
      </c>
      <c r="I13" s="138">
        <f t="array" ref="I13">IFERROR(INDEX(施設用作成シート【入力例】!$B$18:$P$117,MATCH(LARGE((施設用作成シート【入力例】!$C$18:$C$117=$D$8)*1/ROW(施設用作成シート【入力例】!$B$18:$B$117),ROWS($B$12:$B13)),1/ROW(施設用作成シート【入力例】!$B$18:$B$117),0),COLUMNS($B$11:I$11)),"")</f>
        <v>19</v>
      </c>
      <c r="J13" s="142" t="str">
        <f t="array" ref="J13">IFERROR(INDEX(施設用作成シート【入力例】!$B$18:$P$117,MATCH(LARGE((施設用作成シート【入力例】!$C$18:$C$117=$D$8)*1/ROW(施設用作成シート【入力例】!$B$18:$B$117),ROWS($B$12:$B13)),1/ROW(施設用作成シート【入力例】!$B$18:$B$117),0),COLUMNS($B$11:J$11)),"")</f>
        <v>作成済</v>
      </c>
      <c r="K13" s="138">
        <f t="array" ref="K13">IFERROR(INDEX(施設用作成シート【入力例】!$B$18:$P$117,MATCH(LARGE((施設用作成シート【入力例】!$C$18:$C$117=$D$8)*1/ROW(施設用作成シート【入力例】!$B$18:$B$117),ROWS($B$12:$B13)),1/ROW(施設用作成シート【入力例】!$B$18:$B$117),0),COLUMNS($B$11:K$11)),"")</f>
        <v>1</v>
      </c>
      <c r="L13" s="138">
        <f t="array" ref="L13">IFERROR(INDEX(施設用作成シート【入力例】!$B$18:$P$117,MATCH(LARGE((施設用作成シート【入力例】!$C$18:$C$117=$D$8)*1/ROW(施設用作成シート【入力例】!$B$18:$B$117),ROWS($B$12:$B13)),1/ROW(施設用作成シート【入力例】!$B$18:$B$117),0),COLUMNS($B$11:L$11)),"")</f>
        <v>0</v>
      </c>
      <c r="M13" s="138">
        <f t="array" ref="M13">IFERROR(INDEX(施設用作成シート【入力例】!$B$18:$P$117,MATCH(LARGE((施設用作成シート【入力例】!$C$18:$C$117=$D$8)*1/ROW(施設用作成シート【入力例】!$B$18:$B$117),ROWS($B$12:$B13)),1/ROW(施設用作成シート【入力例】!$B$18:$B$117),0),COLUMNS($B$11:M$11)),"")</f>
        <v>29260</v>
      </c>
      <c r="N13" s="138" t="str">
        <f t="array" ref="N13">IFERROR(INDEX(施設用作成シート【入力例】!$B$18:$P$117,MATCH(LARGE((施設用作成シート【入力例】!$C$18:$C$117=$D$8)*1/ROW(施設用作成シート【入力例】!$B$18:$B$117),ROWS($B$12:$B13)),1/ROW(施設用作成シート【入力例】!$B$18:$B$117),0),COLUMNS($B$11:N$11)),"")</f>
        <v>非該当</v>
      </c>
      <c r="O13" s="151">
        <f t="array" ref="O13">IFERROR(INDEX(施設用作成シート【入力例】!$B$18:$P$117,MATCH(LARGE((施設用作成シート【入力例】!$C$18:$C$117=$D$8)*1/ROW(施設用作成シート【入力例】!$B$18:$B$117),ROWS($B$12:$B13)),1/ROW(施設用作成シート【入力例】!$B$18:$B$117),0),COLUMNS($B$11:O$11)),"")</f>
        <v>0</v>
      </c>
    </row>
    <row r="14" spans="2:15" ht="19.5">
      <c r="B14" s="138">
        <f t="array" ref="B14">IFERROR(INDEX(施設用作成シート【入力例】!$B$18:$P$117,MATCH(LARGE((施設用作成シート【入力例】!$C$18:$C$117=$D$8)*1/ROW(施設用作成シート【入力例】!$B$18:$B$117),ROWS($B$12:$B14)),1/ROW(施設用作成シート【入力例】!$B$18:$B$117),0),COLUMNS($B$11:B$11)),"")</f>
        <v>3</v>
      </c>
      <c r="C14" s="138" t="str">
        <f t="array" ref="C14">IFERROR(INDEX(施設用作成シート【入力例】!$B$18:$P$117,MATCH(LARGE((施設用作成シート【入力例】!$C$18:$C$117=$D$8)*1/ROW(施設用作成シート【入力例】!$B$18:$B$117),ROWS($B$12:$B14)),1/ROW(施設用作成シート【入力例】!$B$18:$B$117),0),COLUMNS($B$11:C$11)),"")</f>
        <v>A福祉事務所</v>
      </c>
      <c r="D14" s="138" t="str">
        <f t="array" ref="D14">IFERROR(INDEX(施設用作成シート【入力例】!$B$18:$P$117,MATCH(LARGE((施設用作成シート【入力例】!$C$18:$C$117=$D$8)*1/ROW(施設用作成シート【入力例】!$B$18:$B$117),ROWS($B$12:$B14)),1/ROW(施設用作成シート【入力例】!$B$18:$B$117),0),COLUMNS($B$11:D$11)),"")</f>
        <v>生業　三郎</v>
      </c>
      <c r="E14" s="157" t="str">
        <f t="array" ref="E14">IFERROR(INDEX(施設用作成シート【入力例】!$B$18:$P$117,MATCH(LARGE((施設用作成シート【入力例】!$C$18:$C$117=$D$8)*1/ROW(施設用作成シート【入力例】!$B$18:$B$117),ROWS($B$12:$B14)),1/ROW(施設用作成シート【入力例】!$B$18:$B$117),0),COLUMNS($B$11:E$11)),"")</f>
        <v>せいぎょう　さぶろう</v>
      </c>
      <c r="F14" s="151">
        <f t="array" ref="F14">IFERROR(INDEX(施設用作成シート【入力例】!$B$18:$P$117,MATCH(LARGE((施設用作成シート【入力例】!$C$18:$C$117=$D$8)*1/ROW(施設用作成シート【入力例】!$B$18:$B$117),ROWS($B$12:$B14)),1/ROW(施設用作成シート【入力例】!$B$18:$B$117),0),COLUMNS($B$11:F$11)),"")</f>
        <v>0</v>
      </c>
      <c r="G14" s="151">
        <f t="array" ref="G14">IFERROR(INDEX(施設用作成シート【入力例】!$B$18:$P$117,MATCH(LARGE((施設用作成シート【入力例】!$C$18:$C$117=$D$8)*1/ROW(施設用作成シート【入力例】!$B$18:$B$117),ROWS($B$12:$B14)),1/ROW(施設用作成シート【入力例】!$B$18:$B$117),0),COLUMNS($B$11:G$11)),"")</f>
        <v>30</v>
      </c>
      <c r="H14" s="151">
        <f t="array" ref="H14">IFERROR(INDEX(施設用作成シート【入力例】!$B$18:$P$117,MATCH(LARGE((施設用作成シート【入力例】!$C$18:$C$117=$D$8)*1/ROW(施設用作成シート【入力例】!$B$18:$B$117),ROWS($B$12:$B14)),1/ROW(施設用作成シート【入力例】!$B$18:$B$117),0),COLUMNS($B$11:H$11)),"")</f>
        <v>0</v>
      </c>
      <c r="I14" s="138">
        <f t="array" ref="I14">IFERROR(INDEX(施設用作成シート【入力例】!$B$18:$P$117,MATCH(LARGE((施設用作成シート【入力例】!$C$18:$C$117=$D$8)*1/ROW(施設用作成シート【入力例】!$B$18:$B$117),ROWS($B$12:$B14)),1/ROW(施設用作成シート【入力例】!$B$18:$B$117),0),COLUMNS($B$11:I$11)),"")</f>
        <v>30</v>
      </c>
      <c r="J14" s="142" t="str">
        <f t="array" ref="J14">IFERROR(INDEX(施設用作成シート【入力例】!$B$18:$P$117,MATCH(LARGE((施設用作成シート【入力例】!$C$18:$C$117=$D$8)*1/ROW(施設用作成シート【入力例】!$B$18:$B$117),ROWS($B$12:$B14)),1/ROW(施設用作成シート【入力例】!$B$18:$B$117),0),COLUMNS($B$11:J$11)),"")</f>
        <v>作成済</v>
      </c>
      <c r="K14" s="138">
        <f t="array" ref="K14">IFERROR(INDEX(施設用作成シート【入力例】!$B$18:$P$117,MATCH(LARGE((施設用作成シート【入力例】!$C$18:$C$117=$D$8)*1/ROW(施設用作成シート【入力例】!$B$18:$B$117),ROWS($B$12:$B14)),1/ROW(施設用作成シート【入力例】!$B$18:$B$117),0),COLUMNS($B$11:K$11)),"")</f>
        <v>1</v>
      </c>
      <c r="L14" s="138">
        <f t="array" ref="L14">IFERROR(INDEX(施設用作成シート【入力例】!$B$18:$P$117,MATCH(LARGE((施設用作成シート【入力例】!$C$18:$C$117=$D$8)*1/ROW(施設用作成シート【入力例】!$B$18:$B$117),ROWS($B$12:$B14)),1/ROW(施設用作成シート【入力例】!$B$18:$B$117),0),COLUMNS($B$11:L$11)),"")</f>
        <v>0</v>
      </c>
      <c r="M14" s="138">
        <f t="array" ref="M14">IFERROR(INDEX(施設用作成シート【入力例】!$B$18:$P$117,MATCH(LARGE((施設用作成シート【入力例】!$C$18:$C$117=$D$8)*1/ROW(施設用作成シート【入力例】!$B$18:$B$117),ROWS($B$12:$B14)),1/ROW(施設用作成シート【入力例】!$B$18:$B$117),0),COLUMNS($B$11:M$11)),"")</f>
        <v>46200</v>
      </c>
      <c r="N14" s="138" t="str">
        <f t="array" ref="N14">IFERROR(INDEX(施設用作成シート【入力例】!$B$18:$P$117,MATCH(LARGE((施設用作成シート【入力例】!$C$18:$C$117=$D$8)*1/ROW(施設用作成シート【入力例】!$B$18:$B$117),ROWS($B$12:$B14)),1/ROW(施設用作成シート【入力例】!$B$18:$B$117),0),COLUMNS($B$11:N$11)),"")</f>
        <v>該当</v>
      </c>
      <c r="O14" s="151">
        <f t="array" ref="O14">IFERROR(INDEX(施設用作成シート【入力例】!$B$18:$P$117,MATCH(LARGE((施設用作成シート【入力例】!$C$18:$C$117=$D$8)*1/ROW(施設用作成シート【入力例】!$B$18:$B$117),ROWS($B$12:$B14)),1/ROW(施設用作成シート【入力例】!$B$18:$B$117),0),COLUMNS($B$11:O$11)),"")</f>
        <v>0</v>
      </c>
    </row>
    <row r="15" spans="2:15" ht="19.5">
      <c r="B15" s="138">
        <f t="array" ref="B15">IFERROR(INDEX(施設用作成シート【入力例】!$B$18:$P$117,MATCH(LARGE((施設用作成シート【入力例】!$C$18:$C$117=$D$8)*1/ROW(施設用作成シート【入力例】!$B$18:$B$117),ROWS($B$12:$B15)),1/ROW(施設用作成シート【入力例】!$B$18:$B$117),0),COLUMNS($B$11:B$11)),"")</f>
        <v>4</v>
      </c>
      <c r="C15" s="138" t="str">
        <f t="array" ref="C15">IFERROR(INDEX(施設用作成シート【入力例】!$B$18:$P$117,MATCH(LARGE((施設用作成シート【入力例】!$C$18:$C$117=$D$8)*1/ROW(施設用作成シート【入力例】!$B$18:$B$117),ROWS($B$12:$B15)),1/ROW(施設用作成シート【入力例】!$B$18:$B$117),0),COLUMNS($B$11:C$11)),"")</f>
        <v>A福祉事務所</v>
      </c>
      <c r="D15" s="138" t="str">
        <f t="array" ref="D15">IFERROR(INDEX(施設用作成シート【入力例】!$B$18:$P$117,MATCH(LARGE((施設用作成シート【入力例】!$C$18:$C$117=$D$8)*1/ROW(施設用作成シート【入力例】!$B$18:$B$117),ROWS($B$12:$B15)),1/ROW(施設用作成シート【入力例】!$B$18:$B$117),0),COLUMNS($B$11:D$11)),"")</f>
        <v>生業　四郎</v>
      </c>
      <c r="E15" s="157" t="str">
        <f t="array" ref="E15">IFERROR(INDEX(施設用作成シート【入力例】!$B$18:$P$117,MATCH(LARGE((施設用作成シート【入力例】!$C$18:$C$117=$D$8)*1/ROW(施設用作成シート【入力例】!$B$18:$B$117),ROWS($B$12:$B15)),1/ROW(施設用作成シート【入力例】!$B$18:$B$117),0),COLUMNS($B$11:E$11)),"")</f>
        <v>せいぎょう　しろう</v>
      </c>
      <c r="F15" s="151">
        <f t="array" ref="F15">IFERROR(INDEX(施設用作成シート【入力例】!$B$18:$P$117,MATCH(LARGE((施設用作成シート【入力例】!$C$18:$C$117=$D$8)*1/ROW(施設用作成シート【入力例】!$B$18:$B$117),ROWS($B$12:$B15)),1/ROW(施設用作成シート【入力例】!$B$18:$B$117),0),COLUMNS($B$11:F$11)),"")</f>
        <v>0</v>
      </c>
      <c r="G15" s="151">
        <f t="array" ref="G15">IFERROR(INDEX(施設用作成シート【入力例】!$B$18:$P$117,MATCH(LARGE((施設用作成シート【入力例】!$C$18:$C$117=$D$8)*1/ROW(施設用作成シート【入力例】!$B$18:$B$117),ROWS($B$12:$B15)),1/ROW(施設用作成シート【入力例】!$B$18:$B$117),0),COLUMNS($B$11:G$11)),"")</f>
        <v>0</v>
      </c>
      <c r="H15" s="151">
        <f t="array" ref="H15">IFERROR(INDEX(施設用作成シート【入力例】!$B$18:$P$117,MATCH(LARGE((施設用作成シート【入力例】!$C$18:$C$117=$D$8)*1/ROW(施設用作成シート【入力例】!$B$18:$B$117),ROWS($B$12:$B15)),1/ROW(施設用作成シート【入力例】!$B$18:$B$117),0),COLUMNS($B$11:H$11)),"")</f>
        <v>3</v>
      </c>
      <c r="I15" s="138">
        <f t="array" ref="I15">IFERROR(INDEX(施設用作成シート【入力例】!$B$18:$P$117,MATCH(LARGE((施設用作成シート【入力例】!$C$18:$C$117=$D$8)*1/ROW(施設用作成シート【入力例】!$B$18:$B$117),ROWS($B$12:$B15)),1/ROW(施設用作成シート【入力例】!$B$18:$B$117),0),COLUMNS($B$11:I$11)),"")</f>
        <v>28</v>
      </c>
      <c r="J15" s="142" t="str">
        <f t="array" ref="J15">IFERROR(INDEX(施設用作成シート【入力例】!$B$18:$P$117,MATCH(LARGE((施設用作成シート【入力例】!$C$18:$C$117=$D$8)*1/ROW(施設用作成シート【入力例】!$B$18:$B$117),ROWS($B$12:$B15)),1/ROW(施設用作成シート【入力例】!$B$18:$B$117),0),COLUMNS($B$11:J$11)),"")</f>
        <v>未作成（3月未満）</v>
      </c>
      <c r="K15" s="138">
        <f t="array" ref="K15">IFERROR(INDEX(施設用作成シート【入力例】!$B$18:$P$117,MATCH(LARGE((施設用作成シート【入力例】!$C$18:$C$117=$D$8)*1/ROW(施設用作成シート【入力例】!$B$18:$B$117),ROWS($B$12:$B15)),1/ROW(施設用作成シート【入力例】!$B$18:$B$117),0),COLUMNS($B$11:K$11)),"")</f>
        <v>0.7</v>
      </c>
      <c r="L15" s="138">
        <f t="array" ref="L15">IFERROR(INDEX(施設用作成シート【入力例】!$B$18:$P$117,MATCH(LARGE((施設用作成シート【入力例】!$C$18:$C$117=$D$8)*1/ROW(施設用作成シート【入力例】!$B$18:$B$117),ROWS($B$12:$B15)),1/ROW(施設用作成シート【入力例】!$B$18:$B$117),0),COLUMNS($B$11:L$11)),"")</f>
        <v>0</v>
      </c>
      <c r="M15" s="138">
        <f t="array" ref="M15">IFERROR(INDEX(施設用作成シート【入力例】!$B$18:$P$117,MATCH(LARGE((施設用作成シート【入力例】!$C$18:$C$117=$D$8)*1/ROW(施設用作成シート【入力例】!$B$18:$B$117),ROWS($B$12:$B15)),1/ROW(施設用作成シート【入力例】!$B$18:$B$117),0),COLUMNS($B$11:M$11)),"")</f>
        <v>36400</v>
      </c>
      <c r="N15" s="138" t="str">
        <f t="array" ref="N15">IFERROR(INDEX(施設用作成シート【入力例】!$B$18:$P$117,MATCH(LARGE((施設用作成シート【入力例】!$C$18:$C$117=$D$8)*1/ROW(施設用作成シート【入力例】!$B$18:$B$117),ROWS($B$12:$B15)),1/ROW(施設用作成シート【入力例】!$B$18:$B$117),0),COLUMNS($B$11:N$11)),"")</f>
        <v>非該当</v>
      </c>
      <c r="O15" s="151">
        <f t="array" ref="O15">IFERROR(INDEX(施設用作成シート【入力例】!$B$18:$P$117,MATCH(LARGE((施設用作成シート【入力例】!$C$18:$C$117=$D$8)*1/ROW(施設用作成シート【入力例】!$B$18:$B$117),ROWS($B$12:$B15)),1/ROW(施設用作成シート【入力例】!$B$18:$B$117),0),COLUMNS($B$11:O$11)),"")</f>
        <v>0</v>
      </c>
    </row>
    <row r="16" spans="2:15" ht="19.5">
      <c r="B16" s="138">
        <f t="array" ref="B16">IFERROR(INDEX(施設用作成シート【入力例】!$B$18:$P$117,MATCH(LARGE((施設用作成シート【入力例】!$C$18:$C$117=$D$8)*1/ROW(施設用作成シート【入力例】!$B$18:$B$117),ROWS($B$12:$B16)),1/ROW(施設用作成シート【入力例】!$B$18:$B$117),0),COLUMNS($B$11:B$11)),"")</f>
        <v>5</v>
      </c>
      <c r="C16" s="138" t="str">
        <f t="array" ref="C16">IFERROR(INDEX(施設用作成シート【入力例】!$B$18:$P$117,MATCH(LARGE((施設用作成シート【入力例】!$C$18:$C$117=$D$8)*1/ROW(施設用作成シート【入力例】!$B$18:$B$117),ROWS($B$12:$B16)),1/ROW(施設用作成シート【入力例】!$B$18:$B$117),0),COLUMNS($B$11:C$11)),"")</f>
        <v>A福祉事務所</v>
      </c>
      <c r="D16" s="138" t="str">
        <f t="array" ref="D16">IFERROR(INDEX(施設用作成シート【入力例】!$B$18:$P$117,MATCH(LARGE((施設用作成シート【入力例】!$C$18:$C$117=$D$8)*1/ROW(施設用作成シート【入力例】!$B$18:$B$117),ROWS($B$12:$B16)),1/ROW(施設用作成シート【入力例】!$B$18:$B$117),0),COLUMNS($B$11:D$11)),"")</f>
        <v>生業　五郎</v>
      </c>
      <c r="E16" s="157" t="str">
        <f t="array" ref="E16">IFERROR(INDEX(施設用作成シート【入力例】!$B$18:$P$117,MATCH(LARGE((施設用作成シート【入力例】!$C$18:$C$117=$D$8)*1/ROW(施設用作成シート【入力例】!$B$18:$B$117),ROWS($B$12:$B16)),1/ROW(施設用作成シート【入力例】!$B$18:$B$117),0),COLUMNS($B$11:E$11)),"")</f>
        <v>せいぎょう　ごろう</v>
      </c>
      <c r="F16" s="151">
        <f t="array" ref="F16">IFERROR(INDEX(施設用作成シート【入力例】!$B$18:$P$117,MATCH(LARGE((施設用作成シート【入力例】!$C$18:$C$117=$D$8)*1/ROW(施設用作成シート【入力例】!$B$18:$B$117),ROWS($B$12:$B16)),1/ROW(施設用作成シート【入力例】!$B$18:$B$117),0),COLUMNS($B$11:F$11)),"")</f>
        <v>0</v>
      </c>
      <c r="G16" s="151">
        <f t="array" ref="G16">IFERROR(INDEX(施設用作成シート【入力例】!$B$18:$P$117,MATCH(LARGE((施設用作成シート【入力例】!$C$18:$C$117=$D$8)*1/ROW(施設用作成シート【入力例】!$B$18:$B$117),ROWS($B$12:$B16)),1/ROW(施設用作成シート【入力例】!$B$18:$B$117),0),COLUMNS($B$11:G$11)),"")</f>
        <v>0</v>
      </c>
      <c r="H16" s="151">
        <f t="array" ref="H16">IFERROR(INDEX(施設用作成シート【入力例】!$B$18:$P$117,MATCH(LARGE((施設用作成シート【入力例】!$C$18:$C$117=$D$8)*1/ROW(施設用作成シート【入力例】!$B$18:$B$117),ROWS($B$12:$B16)),1/ROW(施設用作成シート【入力例】!$B$18:$B$117),0),COLUMNS($B$11:H$11)),"")</f>
        <v>6</v>
      </c>
      <c r="I16" s="138">
        <f t="array" ref="I16">IFERROR(INDEX(施設用作成シート【入力例】!$B$18:$P$117,MATCH(LARGE((施設用作成シート【入力例】!$C$18:$C$117=$D$8)*1/ROW(施設用作成シート【入力例】!$B$18:$B$117),ROWS($B$12:$B16)),1/ROW(施設用作成シート【入力例】!$B$18:$B$117),0),COLUMNS($B$11:I$11)),"")</f>
        <v>28</v>
      </c>
      <c r="J16" s="142" t="str">
        <f t="array" ref="J16">IFERROR(INDEX(施設用作成シート【入力例】!$B$18:$P$117,MATCH(LARGE((施設用作成シート【入力例】!$C$18:$C$117=$D$8)*1/ROW(施設用作成シート【入力例】!$B$18:$B$117),ROWS($B$12:$B16)),1/ROW(施設用作成シート【入力例】!$B$18:$B$117),0),COLUMNS($B$11:J$11)),"")</f>
        <v>作成済</v>
      </c>
      <c r="K16" s="138">
        <f t="array" ref="K16">IFERROR(INDEX(施設用作成シート【入力例】!$B$18:$P$117,MATCH(LARGE((施設用作成シート【入力例】!$C$18:$C$117=$D$8)*1/ROW(施設用作成シート【入力例】!$B$18:$B$117),ROWS($B$12:$B16)),1/ROW(施設用作成シート【入力例】!$B$18:$B$117),0),COLUMNS($B$11:K$11)),"")</f>
        <v>1</v>
      </c>
      <c r="L16" s="138">
        <f t="array" ref="L16">IFERROR(INDEX(施設用作成シート【入力例】!$B$18:$P$117,MATCH(LARGE((施設用作成シート【入力例】!$C$18:$C$117=$D$8)*1/ROW(施設用作成シート【入力例】!$B$18:$B$117),ROWS($B$12:$B16)),1/ROW(施設用作成シート【入力例】!$B$18:$B$117),0),COLUMNS($B$11:L$11)),"")</f>
        <v>12345</v>
      </c>
      <c r="M16" s="138">
        <f t="array" ref="M16">IFERROR(INDEX(施設用作成シート【入力例】!$B$18:$P$117,MATCH(LARGE((施設用作成シート【入力例】!$C$18:$C$117=$D$8)*1/ROW(施設用作成シート【入力例】!$B$18:$B$117),ROWS($B$12:$B16)),1/ROW(施設用作成シート【入力例】!$B$18:$B$117),0),COLUMNS($B$11:M$11)),"")</f>
        <v>30775</v>
      </c>
      <c r="N16" s="138" t="str">
        <f t="array" ref="N16">IFERROR(INDEX(施設用作成シート【入力例】!$B$18:$P$117,MATCH(LARGE((施設用作成シート【入力例】!$C$18:$C$117=$D$8)*1/ROW(施設用作成シート【入力例】!$B$18:$B$117),ROWS($B$12:$B16)),1/ROW(施設用作成シート【入力例】!$B$18:$B$117),0),COLUMNS($B$11:N$11)),"")</f>
        <v>該当</v>
      </c>
      <c r="O16" s="151">
        <f t="array" ref="O16">IFERROR(INDEX(施設用作成シート【入力例】!$B$18:$P$117,MATCH(LARGE((施設用作成シート【入力例】!$C$18:$C$117=$D$8)*1/ROW(施設用作成シート【入力例】!$B$18:$B$117),ROWS($B$12:$B16)),1/ROW(施設用作成シート【入力例】!$B$18:$B$117),0),COLUMNS($B$11:O$11)),"")</f>
        <v>0</v>
      </c>
    </row>
    <row r="17" spans="2:15" ht="19.5">
      <c r="B17" s="138">
        <f t="array" ref="B17">IFERROR(INDEX(施設用作成シート【入力例】!$B$18:$P$117,MATCH(LARGE((施設用作成シート【入力例】!$C$18:$C$117=$D$8)*1/ROW(施設用作成シート【入力例】!$B$18:$B$117),ROWS($B$12:$B17)),1/ROW(施設用作成シート【入力例】!$B$18:$B$117),0),COLUMNS($B$11:B$11)),"")</f>
        <v>6</v>
      </c>
      <c r="C17" s="138" t="str">
        <f t="array" ref="C17">IFERROR(INDEX(施設用作成シート【入力例】!$B$18:$P$117,MATCH(LARGE((施設用作成シート【入力例】!$C$18:$C$117=$D$8)*1/ROW(施設用作成シート【入力例】!$B$18:$B$117),ROWS($B$12:$B17)),1/ROW(施設用作成シート【入力例】!$B$18:$B$117),0),COLUMNS($B$11:C$11)),"")</f>
        <v>A福祉事務所</v>
      </c>
      <c r="D17" s="138" t="str">
        <f t="array" ref="D17">IFERROR(INDEX(施設用作成シート【入力例】!$B$18:$P$117,MATCH(LARGE((施設用作成シート【入力例】!$C$18:$C$117=$D$8)*1/ROW(施設用作成シート【入力例】!$B$18:$B$117),ROWS($B$12:$B17)),1/ROW(施設用作成シート【入力例】!$B$18:$B$117),0),COLUMNS($B$11:D$11)),"")</f>
        <v>生業　六郎</v>
      </c>
      <c r="E17" s="157" t="str">
        <f t="array" ref="E17">IFERROR(INDEX(施設用作成シート【入力例】!$B$18:$P$117,MATCH(LARGE((施設用作成シート【入力例】!$C$18:$C$117=$D$8)*1/ROW(施設用作成シート【入力例】!$B$18:$B$117),ROWS($B$12:$B17)),1/ROW(施設用作成シート【入力例】!$B$18:$B$117),0),COLUMNS($B$11:E$11)),"")</f>
        <v>せいぎょう　ろくろう</v>
      </c>
      <c r="F17" s="151">
        <f t="array" ref="F17">IFERROR(INDEX(施設用作成シート【入力例】!$B$18:$P$117,MATCH(LARGE((施設用作成シート【入力例】!$C$18:$C$117=$D$8)*1/ROW(施設用作成シート【入力例】!$B$18:$B$117),ROWS($B$12:$B17)),1/ROW(施設用作成シート【入力例】!$B$18:$B$117),0),COLUMNS($B$11:F$11)),"")</f>
        <v>0</v>
      </c>
      <c r="G17" s="151">
        <f t="array" ref="G17">IFERROR(INDEX(施設用作成シート【入力例】!$B$18:$P$117,MATCH(LARGE((施設用作成シート【入力例】!$C$18:$C$117=$D$8)*1/ROW(施設用作成シート【入力例】!$B$18:$B$117),ROWS($B$12:$B17)),1/ROW(施設用作成シート【入力例】!$B$18:$B$117),0),COLUMNS($B$11:G$11)),"")</f>
        <v>0</v>
      </c>
      <c r="H17" s="151">
        <f t="array" ref="H17">IFERROR(INDEX(施設用作成シート【入力例】!$B$18:$P$117,MATCH(LARGE((施設用作成シート【入力例】!$C$18:$C$117=$D$8)*1/ROW(施設用作成シート【入力例】!$B$18:$B$117),ROWS($B$12:$B17)),1/ROW(施設用作成シート【入力例】!$B$18:$B$117),0),COLUMNS($B$11:H$11)),"")</f>
        <v>7</v>
      </c>
      <c r="I17" s="138">
        <f t="array" ref="I17">IFERROR(INDEX(施設用作成シート【入力例】!$B$18:$P$117,MATCH(LARGE((施設用作成シート【入力例】!$C$18:$C$117=$D$8)*1/ROW(施設用作成シート【入力例】!$B$18:$B$117),ROWS($B$12:$B17)),1/ROW(施設用作成シート【入力例】!$B$18:$B$117),0),COLUMNS($B$11:I$11)),"")</f>
        <v>27</v>
      </c>
      <c r="J17" s="142" t="str">
        <f t="array" ref="J17">IFERROR(INDEX(施設用作成シート【入力例】!$B$18:$P$117,MATCH(LARGE((施設用作成シート【入力例】!$C$18:$C$117=$D$8)*1/ROW(施設用作成シート【入力例】!$B$18:$B$117),ROWS($B$12:$B17)),1/ROW(施設用作成シート【入力例】!$B$18:$B$117),0),COLUMNS($B$11:J$11)),"")</f>
        <v>作成済</v>
      </c>
      <c r="K17" s="138">
        <f t="array" ref="K17">IFERROR(INDEX(施設用作成シート【入力例】!$B$18:$P$117,MATCH(LARGE((施設用作成シート【入力例】!$C$18:$C$117=$D$8)*1/ROW(施設用作成シート【入力例】!$B$18:$B$117),ROWS($B$12:$B17)),1/ROW(施設用作成シート【入力例】!$B$18:$B$117),0),COLUMNS($B$11:K$11)),"")</f>
        <v>1</v>
      </c>
      <c r="L17" s="138">
        <f t="array" ref="L17">IFERROR(INDEX(施設用作成シート【入力例】!$B$18:$P$117,MATCH(LARGE((施設用作成シート【入力例】!$C$18:$C$117=$D$8)*1/ROW(施設用作成シート【入力例】!$B$18:$B$117),ROWS($B$12:$B17)),1/ROW(施設用作成シート【入力例】!$B$18:$B$117),0),COLUMNS($B$11:L$11)),"")</f>
        <v>0</v>
      </c>
      <c r="M17" s="138">
        <f t="array" ref="M17">IFERROR(INDEX(施設用作成シート【入力例】!$B$18:$P$117,MATCH(LARGE((施設用作成シート【入力例】!$C$18:$C$117=$D$8)*1/ROW(施設用作成シート【入力例】!$B$18:$B$117),ROWS($B$12:$B17)),1/ROW(施設用作成シート【入力例】!$B$18:$B$117),0),COLUMNS($B$11:M$11)),"")</f>
        <v>41580</v>
      </c>
      <c r="N17" s="138" t="str">
        <f t="array" ref="N17">IFERROR(INDEX(施設用作成シート【入力例】!$B$18:$P$117,MATCH(LARGE((施設用作成シート【入力例】!$C$18:$C$117=$D$8)*1/ROW(施設用作成シート【入力例】!$B$18:$B$117),ROWS($B$12:$B17)),1/ROW(施設用作成シート【入力例】!$B$18:$B$117),0),COLUMNS($B$11:N$11)),"")</f>
        <v>非該当</v>
      </c>
      <c r="O17" s="151">
        <f t="array" ref="O17">IFERROR(INDEX(施設用作成シート【入力例】!$B$18:$P$117,MATCH(LARGE((施設用作成シート【入力例】!$C$18:$C$117=$D$8)*1/ROW(施設用作成シート【入力例】!$B$18:$B$117),ROWS($B$12:$B17)),1/ROW(施設用作成シート【入力例】!$B$18:$B$117),0),COLUMNS($B$11:O$11)),"")</f>
        <v>0</v>
      </c>
    </row>
    <row r="18" spans="2:15" ht="19.5">
      <c r="B18" s="138">
        <f t="array" ref="B18">IFERROR(INDEX(施設用作成シート【入力例】!$B$18:$P$117,MATCH(LARGE((施設用作成シート【入力例】!$C$18:$C$117=$D$8)*1/ROW(施設用作成シート【入力例】!$B$18:$B$117),ROWS($B$12:$B18)),1/ROW(施設用作成シート【入力例】!$B$18:$B$117),0),COLUMNS($B$11:B$11)),"")</f>
        <v>7</v>
      </c>
      <c r="C18" s="138" t="str">
        <f t="array" ref="C18">IFERROR(INDEX(施設用作成シート【入力例】!$B$18:$P$117,MATCH(LARGE((施設用作成シート【入力例】!$C$18:$C$117=$D$8)*1/ROW(施設用作成シート【入力例】!$B$18:$B$117),ROWS($B$12:$B18)),1/ROW(施設用作成シート【入力例】!$B$18:$B$117),0),COLUMNS($B$11:C$11)),"")</f>
        <v>A福祉事務所</v>
      </c>
      <c r="D18" s="138" t="str">
        <f t="array" ref="D18">IFERROR(INDEX(施設用作成シート【入力例】!$B$18:$P$117,MATCH(LARGE((施設用作成シート【入力例】!$C$18:$C$117=$D$8)*1/ROW(施設用作成シート【入力例】!$B$18:$B$117),ROWS($B$12:$B18)),1/ROW(施設用作成シート【入力例】!$B$18:$B$117),0),COLUMNS($B$11:D$11)),"")</f>
        <v>生業　七郎</v>
      </c>
      <c r="E18" s="157" t="str">
        <f t="array" ref="E18">IFERROR(INDEX(施設用作成シート【入力例】!$B$18:$P$117,MATCH(LARGE((施設用作成シート【入力例】!$C$18:$C$117=$D$8)*1/ROW(施設用作成シート【入力例】!$B$18:$B$117),ROWS($B$12:$B18)),1/ROW(施設用作成シート【入力例】!$B$18:$B$117),0),COLUMNS($B$11:E$11)),"")</f>
        <v>せいぎょう　しちろう</v>
      </c>
      <c r="F18" s="151">
        <f t="array" ref="F18">IFERROR(INDEX(施設用作成シート【入力例】!$B$18:$P$117,MATCH(LARGE((施設用作成シート【入力例】!$C$18:$C$117=$D$8)*1/ROW(施設用作成シート【入力例】!$B$18:$B$117),ROWS($B$12:$B18)),1/ROW(施設用作成シート【入力例】!$B$18:$B$117),0),COLUMNS($B$11:F$11)),"")</f>
        <v>0</v>
      </c>
      <c r="G18" s="151">
        <f t="array" ref="G18">IFERROR(INDEX(施設用作成シート【入力例】!$B$18:$P$117,MATCH(LARGE((施設用作成シート【入力例】!$C$18:$C$117=$D$8)*1/ROW(施設用作成シート【入力例】!$B$18:$B$117),ROWS($B$12:$B18)),1/ROW(施設用作成シート【入力例】!$B$18:$B$117),0),COLUMNS($B$11:G$11)),"")</f>
        <v>0</v>
      </c>
      <c r="H18" s="151">
        <f t="array" ref="H18">IFERROR(INDEX(施設用作成シート【入力例】!$B$18:$P$117,MATCH(LARGE((施設用作成シート【入力例】!$C$18:$C$117=$D$8)*1/ROW(施設用作成シート【入力例】!$B$18:$B$117),ROWS($B$12:$B18)),1/ROW(施設用作成シート【入力例】!$B$18:$B$117),0),COLUMNS($B$11:H$11)),"")</f>
        <v>31</v>
      </c>
      <c r="I18" s="138">
        <f t="array" ref="I18">IFERROR(INDEX(施設用作成シート【入力例】!$B$18:$P$117,MATCH(LARGE((施設用作成シート【入力例】!$C$18:$C$117=$D$8)*1/ROW(施設用作成シート【入力例】!$B$18:$B$117),ROWS($B$12:$B18)),1/ROW(施設用作成シート【入力例】!$B$18:$B$117),0),COLUMNS($B$11:I$11)),"")</f>
        <v>3</v>
      </c>
      <c r="J18" s="142" t="str">
        <f t="array" ref="J18">IFERROR(INDEX(施設用作成シート【入力例】!$B$18:$P$117,MATCH(LARGE((施設用作成シート【入力例】!$C$18:$C$117=$D$8)*1/ROW(施設用作成シート【入力例】!$B$18:$B$117),ROWS($B$12:$B18)),1/ROW(施設用作成シート【入力例】!$B$18:$B$117),0),COLUMNS($B$11:J$11)),"")</f>
        <v>作成済</v>
      </c>
      <c r="K18" s="138">
        <f t="array" ref="K18">IFERROR(INDEX(施設用作成シート【入力例】!$B$18:$P$117,MATCH(LARGE((施設用作成シート【入力例】!$C$18:$C$117=$D$8)*1/ROW(施設用作成シート【入力例】!$B$18:$B$117),ROWS($B$12:$B18)),1/ROW(施設用作成シート【入力例】!$B$18:$B$117),0),COLUMNS($B$11:K$11)),"")</f>
        <v>1</v>
      </c>
      <c r="L18" s="138">
        <f t="array" ref="L18">IFERROR(INDEX(施設用作成シート【入力例】!$B$18:$P$117,MATCH(LARGE((施設用作成シート【入力例】!$C$18:$C$117=$D$8)*1/ROW(施設用作成シート【入力例】!$B$18:$B$117),ROWS($B$12:$B18)),1/ROW(施設用作成シート【入力例】!$B$18:$B$117),0),COLUMNS($B$11:L$11)),"")</f>
        <v>0</v>
      </c>
      <c r="M18" s="138">
        <f t="array" ref="M18">IFERROR(INDEX(施設用作成シート【入力例】!$B$18:$P$117,MATCH(LARGE((施設用作成シート【入力例】!$C$18:$C$117=$D$8)*1/ROW(施設用作成シート【入力例】!$B$18:$B$117),ROWS($B$12:$B18)),1/ROW(施設用作成シート【入力例】!$B$18:$B$117),0),COLUMNS($B$11:M$11)),"")</f>
        <v>4620</v>
      </c>
      <c r="N18" s="138" t="str">
        <f t="array" ref="N18">IFERROR(INDEX(施設用作成シート【入力例】!$B$18:$P$117,MATCH(LARGE((施設用作成シート【入力例】!$C$18:$C$117=$D$8)*1/ROW(施設用作成シート【入力例】!$B$18:$B$117),ROWS($B$12:$B18)),1/ROW(施設用作成シート【入力例】!$B$18:$B$117),0),COLUMNS($B$11:N$11)),"")</f>
        <v>該当</v>
      </c>
      <c r="O18" s="151">
        <f t="array" ref="O18">IFERROR(INDEX(施設用作成シート【入力例】!$B$18:$P$117,MATCH(LARGE((施設用作成シート【入力例】!$C$18:$C$117=$D$8)*1/ROW(施設用作成シート【入力例】!$B$18:$B$117),ROWS($B$12:$B18)),1/ROW(施設用作成シート【入力例】!$B$18:$B$117),0),COLUMNS($B$11:O$11)),"")</f>
        <v>0</v>
      </c>
    </row>
    <row r="19" spans="2:15" ht="19.5">
      <c r="B19" s="138">
        <f t="array" ref="B19">IFERROR(INDEX(施設用作成シート【入力例】!$B$18:$P$117,MATCH(LARGE((施設用作成シート【入力例】!$C$18:$C$117=$D$8)*1/ROW(施設用作成シート【入力例】!$B$18:$B$117),ROWS($B$12:$B19)),1/ROW(施設用作成シート【入力例】!$B$18:$B$117),0),COLUMNS($B$11:B$11)),"")</f>
        <v>8</v>
      </c>
      <c r="C19" s="138" t="str">
        <f t="array" ref="C19">IFERROR(INDEX(施設用作成シート【入力例】!$B$18:$P$117,MATCH(LARGE((施設用作成シート【入力例】!$C$18:$C$117=$D$8)*1/ROW(施設用作成シート【入力例】!$B$18:$B$117),ROWS($B$12:$B19)),1/ROW(施設用作成シート【入力例】!$B$18:$B$117),0),COLUMNS($B$11:C$11)),"")</f>
        <v>A福祉事務所</v>
      </c>
      <c r="D19" s="138" t="str">
        <f t="array" ref="D19">IFERROR(INDEX(施設用作成シート【入力例】!$B$18:$P$117,MATCH(LARGE((施設用作成シート【入力例】!$C$18:$C$117=$D$8)*1/ROW(施設用作成シート【入力例】!$B$18:$B$117),ROWS($B$12:$B19)),1/ROW(施設用作成シート【入力例】!$B$18:$B$117),0),COLUMNS($B$11:D$11)),"")</f>
        <v>生業　八郎</v>
      </c>
      <c r="E19" s="157" t="str">
        <f t="array" ref="E19">IFERROR(INDEX(施設用作成シート【入力例】!$B$18:$P$117,MATCH(LARGE((施設用作成シート【入力例】!$C$18:$C$117=$D$8)*1/ROW(施設用作成シート【入力例】!$B$18:$B$117),ROWS($B$12:$B19)),1/ROW(施設用作成シート【入力例】!$B$18:$B$117),0),COLUMNS($B$11:E$11)),"")</f>
        <v>せいぎょう　はちろう</v>
      </c>
      <c r="F19" s="151">
        <f t="array" ref="F19">IFERROR(INDEX(施設用作成シート【入力例】!$B$18:$P$117,MATCH(LARGE((施設用作成シート【入力例】!$C$18:$C$117=$D$8)*1/ROW(施設用作成シート【入力例】!$B$18:$B$117),ROWS($B$12:$B19)),1/ROW(施設用作成シート【入力例】!$B$18:$B$117),0),COLUMNS($B$11:F$11)),"")</f>
        <v>3</v>
      </c>
      <c r="G19" s="151">
        <f t="array" ref="G19">IFERROR(INDEX(施設用作成シート【入力例】!$B$18:$P$117,MATCH(LARGE((施設用作成シート【入力例】!$C$18:$C$117=$D$8)*1/ROW(施設用作成シート【入力例】!$B$18:$B$117),ROWS($B$12:$B19)),1/ROW(施設用作成シート【入力例】!$B$18:$B$117),0),COLUMNS($B$11:G$11)),"")</f>
        <v>28</v>
      </c>
      <c r="H19" s="151">
        <f t="array" ref="H19">IFERROR(INDEX(施設用作成シート【入力例】!$B$18:$P$117,MATCH(LARGE((施設用作成シート【入力例】!$C$18:$C$117=$D$8)*1/ROW(施設用作成シート【入力例】!$B$18:$B$117),ROWS($B$12:$B19)),1/ROW(施設用作成シート【入力例】!$B$18:$B$117),0),COLUMNS($B$11:H$11)),"")</f>
        <v>0</v>
      </c>
      <c r="I19" s="138">
        <f t="array" ref="I19">IFERROR(INDEX(施設用作成シート【入力例】!$B$18:$P$117,MATCH(LARGE((施設用作成シート【入力例】!$C$18:$C$117=$D$8)*1/ROW(施設用作成シート【入力例】!$B$18:$B$117),ROWS($B$12:$B19)),1/ROW(施設用作成シート【入力例】!$B$18:$B$117),0),COLUMNS($B$11:I$11)),"")</f>
        <v>26</v>
      </c>
      <c r="J19" s="142" t="str">
        <f t="array" ref="J19">IFERROR(INDEX(施設用作成シート【入力例】!$B$18:$P$117,MATCH(LARGE((施設用作成シート【入力例】!$C$18:$C$117=$D$8)*1/ROW(施設用作成シート【入力例】!$B$18:$B$117),ROWS($B$12:$B19)),1/ROW(施設用作成シート【入力例】!$B$18:$B$117),0),COLUMNS($B$11:J$11)),"")</f>
        <v>作成済</v>
      </c>
      <c r="K19" s="138">
        <f t="array" ref="K19">IFERROR(INDEX(施設用作成シート【入力例】!$B$18:$P$117,MATCH(LARGE((施設用作成シート【入力例】!$C$18:$C$117=$D$8)*1/ROW(施設用作成シート【入力例】!$B$18:$B$117),ROWS($B$12:$B19)),1/ROW(施設用作成シート【入力例】!$B$18:$B$117),0),COLUMNS($B$11:K$11)),"")</f>
        <v>1</v>
      </c>
      <c r="L19" s="138">
        <f t="array" ref="L19">IFERROR(INDEX(施設用作成シート【入力例】!$B$18:$P$117,MATCH(LARGE((施設用作成シート【入力例】!$C$18:$C$117=$D$8)*1/ROW(施設用作成シート【入力例】!$B$18:$B$117),ROWS($B$12:$B19)),1/ROW(施設用作成シート【入力例】!$B$18:$B$117),0),COLUMNS($B$11:L$11)),"")</f>
        <v>0</v>
      </c>
      <c r="M19" s="138">
        <f t="array" ref="M19">IFERROR(INDEX(施設用作成シート【入力例】!$B$18:$P$117,MATCH(LARGE((施設用作成シート【入力例】!$C$18:$C$117=$D$8)*1/ROW(施設用作成シート【入力例】!$B$18:$B$117),ROWS($B$12:$B19)),1/ROW(施設用作成シート【入力例】!$B$18:$B$117),0),COLUMNS($B$11:M$11)),"")</f>
        <v>40040</v>
      </c>
      <c r="N19" s="138" t="str">
        <f t="array" ref="N19">IFERROR(INDEX(施設用作成シート【入力例】!$B$18:$P$117,MATCH(LARGE((施設用作成シート【入力例】!$C$18:$C$117=$D$8)*1/ROW(施設用作成シート【入力例】!$B$18:$B$117),ROWS($B$12:$B19)),1/ROW(施設用作成シート【入力例】!$B$18:$B$117),0),COLUMNS($B$11:N$11)),"")</f>
        <v>非該当</v>
      </c>
      <c r="O19" s="151">
        <f t="array" ref="O19">IFERROR(INDEX(施設用作成シート【入力例】!$B$18:$P$117,MATCH(LARGE((施設用作成シート【入力例】!$C$18:$C$117=$D$8)*1/ROW(施設用作成シート【入力例】!$B$18:$B$117),ROWS($B$12:$B19)),1/ROW(施設用作成シート【入力例】!$B$18:$B$117),0),COLUMNS($B$11:O$11)),"")</f>
        <v>0</v>
      </c>
    </row>
    <row r="20" spans="2:15" ht="19.5">
      <c r="B20" s="138">
        <f t="array" ref="B20">IFERROR(INDEX(施設用作成シート【入力例】!$B$18:$P$117,MATCH(LARGE((施設用作成シート【入力例】!$C$18:$C$117=$D$8)*1/ROW(施設用作成シート【入力例】!$B$18:$B$117),ROWS($B$12:$B20)),1/ROW(施設用作成シート【入力例】!$B$18:$B$117),0),COLUMNS($B$11:B$11)),"")</f>
        <v>9</v>
      </c>
      <c r="C20" s="138" t="str">
        <f t="array" ref="C20">IFERROR(INDEX(施設用作成シート【入力例】!$B$18:$P$117,MATCH(LARGE((施設用作成シート【入力例】!$C$18:$C$117=$D$8)*1/ROW(施設用作成シート【入力例】!$B$18:$B$117),ROWS($B$12:$B20)),1/ROW(施設用作成シート【入力例】!$B$18:$B$117),0),COLUMNS($B$11:C$11)),"")</f>
        <v>A福祉事務所</v>
      </c>
      <c r="D20" s="138" t="str">
        <f t="array" ref="D20">IFERROR(INDEX(施設用作成シート【入力例】!$B$18:$P$117,MATCH(LARGE((施設用作成シート【入力例】!$C$18:$C$117=$D$8)*1/ROW(施設用作成シート【入力例】!$B$18:$B$117),ROWS($B$12:$B20)),1/ROW(施設用作成シート【入力例】!$B$18:$B$117),0),COLUMNS($B$11:D$11)),"")</f>
        <v>生業　九郎</v>
      </c>
      <c r="E20" s="157" t="str">
        <f t="array" ref="E20">IFERROR(INDEX(施設用作成シート【入力例】!$B$18:$P$117,MATCH(LARGE((施設用作成シート【入力例】!$C$18:$C$117=$D$8)*1/ROW(施設用作成シート【入力例】!$B$18:$B$117),ROWS($B$12:$B20)),1/ROW(施設用作成シート【入力例】!$B$18:$B$117),0),COLUMNS($B$11:E$11)),"")</f>
        <v>せいぎょう　きゅうろう</v>
      </c>
      <c r="F20" s="151">
        <f t="array" ref="F20">IFERROR(INDEX(施設用作成シート【入力例】!$B$18:$P$117,MATCH(LARGE((施設用作成シート【入力例】!$C$18:$C$117=$D$8)*1/ROW(施設用作成シート【入力例】!$B$18:$B$117),ROWS($B$12:$B20)),1/ROW(施設用作成シート【入力例】!$B$18:$B$117),0),COLUMNS($B$11:F$11)),"")</f>
        <v>3</v>
      </c>
      <c r="G20" s="151">
        <f t="array" ref="G20">IFERROR(INDEX(施設用作成シート【入力例】!$B$18:$P$117,MATCH(LARGE((施設用作成シート【入力例】!$C$18:$C$117=$D$8)*1/ROW(施設用作成シート【入力例】!$B$18:$B$117),ROWS($B$12:$B20)),1/ROW(施設用作成シート【入力例】!$B$18:$B$117),0),COLUMNS($B$11:G$11)),"")</f>
        <v>28</v>
      </c>
      <c r="H20" s="151">
        <f t="array" ref="H20">IFERROR(INDEX(施設用作成シート【入力例】!$B$18:$P$117,MATCH(LARGE((施設用作成シート【入力例】!$C$18:$C$117=$D$8)*1/ROW(施設用作成シート【入力例】!$B$18:$B$117),ROWS($B$12:$B20)),1/ROW(施設用作成シート【入力例】!$B$18:$B$117),0),COLUMNS($B$11:H$11)),"")</f>
        <v>5</v>
      </c>
      <c r="I20" s="138">
        <f t="array" ref="I20">IFERROR(INDEX(施設用作成シート【入力例】!$B$18:$P$117,MATCH(LARGE((施設用作成シート【入力例】!$C$18:$C$117=$D$8)*1/ROW(施設用作成シート【入力例】!$B$18:$B$117),ROWS($B$12:$B20)),1/ROW(施設用作成シート【入力例】!$B$18:$B$117),0),COLUMNS($B$11:I$11)),"")</f>
        <v>26</v>
      </c>
      <c r="J20" s="142" t="str">
        <f t="array" ref="J20">IFERROR(INDEX(施設用作成シート【入力例】!$B$18:$P$117,MATCH(LARGE((施設用作成シート【入力例】!$C$18:$C$117=$D$8)*1/ROW(施設用作成シート【入力例】!$B$18:$B$117),ROWS($B$12:$B20)),1/ROW(施設用作成シート【入力例】!$B$18:$B$117),0),COLUMNS($B$11:J$11)),"")</f>
        <v>作成済</v>
      </c>
      <c r="K20" s="138">
        <f t="array" ref="K20">IFERROR(INDEX(施設用作成シート【入力例】!$B$18:$P$117,MATCH(LARGE((施設用作成シート【入力例】!$C$18:$C$117=$D$8)*1/ROW(施設用作成シート【入力例】!$B$18:$B$117),ROWS($B$12:$B20)),1/ROW(施設用作成シート【入力例】!$B$18:$B$117),0),COLUMNS($B$11:K$11)),"")</f>
        <v>1</v>
      </c>
      <c r="L20" s="138">
        <f t="array" ref="L20">IFERROR(INDEX(施設用作成シート【入力例】!$B$18:$P$117,MATCH(LARGE((施設用作成シート【入力例】!$C$18:$C$117=$D$8)*1/ROW(施設用作成シート【入力例】!$B$18:$B$117),ROWS($B$12:$B20)),1/ROW(施設用作成シート【入力例】!$B$18:$B$117),0),COLUMNS($B$11:L$11)),"")</f>
        <v>0</v>
      </c>
      <c r="M20" s="138">
        <f t="array" ref="M20">IFERROR(INDEX(施設用作成シート【入力例】!$B$18:$P$117,MATCH(LARGE((施設用作成シート【入力例】!$C$18:$C$117=$D$8)*1/ROW(施設用作成シート【入力例】!$B$18:$B$117),ROWS($B$12:$B20)),1/ROW(施設用作成シート【入力例】!$B$18:$B$117),0),COLUMNS($B$11:M$11)),"")</f>
        <v>40040</v>
      </c>
      <c r="N20" s="138" t="str">
        <f t="array" ref="N20">IFERROR(INDEX(施設用作成シート【入力例】!$B$18:$P$117,MATCH(LARGE((施設用作成シート【入力例】!$C$18:$C$117=$D$8)*1/ROW(施設用作成シート【入力例】!$B$18:$B$117),ROWS($B$12:$B20)),1/ROW(施設用作成シート【入力例】!$B$18:$B$117),0),COLUMNS($B$11:N$11)),"")</f>
        <v>該当</v>
      </c>
      <c r="O20" s="151">
        <f t="array" ref="O20">IFERROR(INDEX(施設用作成シート【入力例】!$B$18:$P$117,MATCH(LARGE((施設用作成シート【入力例】!$C$18:$C$117=$D$8)*1/ROW(施設用作成シート【入力例】!$B$18:$B$117),ROWS($B$12:$B20)),1/ROW(施設用作成シート【入力例】!$B$18:$B$117),0),COLUMNS($B$11:O$11)),"")</f>
        <v>0</v>
      </c>
    </row>
    <row r="21" spans="2:15" ht="19.5">
      <c r="B21" s="138">
        <f t="array" ref="B21">IFERROR(INDEX(施設用作成シート【入力例】!$B$18:$P$117,MATCH(LARGE((施設用作成シート【入力例】!$C$18:$C$117=$D$8)*1/ROW(施設用作成シート【入力例】!$B$18:$B$117),ROWS($B$12:$B21)),1/ROW(施設用作成シート【入力例】!$B$18:$B$117),0),COLUMNS($B$11:B$11)),"")</f>
        <v>10</v>
      </c>
      <c r="C21" s="138" t="str">
        <f t="array" ref="C21">IFERROR(INDEX(施設用作成シート【入力例】!$B$18:$P$117,MATCH(LARGE((施設用作成シート【入力例】!$C$18:$C$117=$D$8)*1/ROW(施設用作成シート【入力例】!$B$18:$B$117),ROWS($B$12:$B21)),1/ROW(施設用作成シート【入力例】!$B$18:$B$117),0),COLUMNS($B$11:C$11)),"")</f>
        <v>A福祉事務所</v>
      </c>
      <c r="D21" s="138" t="str">
        <f t="array" ref="D21">IFERROR(INDEX(施設用作成シート【入力例】!$B$18:$P$117,MATCH(LARGE((施設用作成シート【入力例】!$C$18:$C$117=$D$8)*1/ROW(施設用作成シート【入力例】!$B$18:$B$117),ROWS($B$12:$B21)),1/ROW(施設用作成シート【入力例】!$B$18:$B$117),0),COLUMNS($B$11:D$11)),"")</f>
        <v>生業　十郎</v>
      </c>
      <c r="E21" s="157" t="str">
        <f t="array" ref="E21">IFERROR(INDEX(施設用作成シート【入力例】!$B$18:$P$117,MATCH(LARGE((施設用作成シート【入力例】!$C$18:$C$117=$D$8)*1/ROW(施設用作成シート【入力例】!$B$18:$B$117),ROWS($B$12:$B21)),1/ROW(施設用作成シート【入力例】!$B$18:$B$117),0),COLUMNS($B$11:E$11)),"")</f>
        <v>せいぎょう　じゅうろう</v>
      </c>
      <c r="F21" s="151">
        <f t="array" ref="F21">IFERROR(INDEX(施設用作成シート【入力例】!$B$18:$P$117,MATCH(LARGE((施設用作成シート【入力例】!$C$18:$C$117=$D$8)*1/ROW(施設用作成シート【入力例】!$B$18:$B$117),ROWS($B$12:$B21)),1/ROW(施設用作成シート【入力例】!$B$18:$B$117),0),COLUMNS($B$11:F$11)),"")</f>
        <v>3</v>
      </c>
      <c r="G21" s="151">
        <f t="array" ref="G21">IFERROR(INDEX(施設用作成シート【入力例】!$B$18:$P$117,MATCH(LARGE((施設用作成シート【入力例】!$C$18:$C$117=$D$8)*1/ROW(施設用作成シート【入力例】!$B$18:$B$117),ROWS($B$12:$B21)),1/ROW(施設用作成シート【入力例】!$B$18:$B$117),0),COLUMNS($B$11:G$11)),"")</f>
        <v>28</v>
      </c>
      <c r="H21" s="151">
        <f t="array" ref="H21">IFERROR(INDEX(施設用作成シート【入力例】!$B$18:$P$117,MATCH(LARGE((施設用作成シート【入力例】!$C$18:$C$117=$D$8)*1/ROW(施設用作成シート【入力例】!$B$18:$B$117),ROWS($B$12:$B21)),1/ROW(施設用作成シート【入力例】!$B$18:$B$117),0),COLUMNS($B$11:H$11)),"")</f>
        <v>10</v>
      </c>
      <c r="I21" s="138">
        <f t="array" ref="I21">IFERROR(INDEX(施設用作成シート【入力例】!$B$18:$P$117,MATCH(LARGE((施設用作成シート【入力例】!$C$18:$C$117=$D$8)*1/ROW(施設用作成シート【入力例】!$B$18:$B$117),ROWS($B$12:$B21)),1/ROW(施設用作成シート【入力例】!$B$18:$B$117),0),COLUMNS($B$11:I$11)),"")</f>
        <v>22</v>
      </c>
      <c r="J21" s="142" t="str">
        <f t="array" ref="J21">IFERROR(INDEX(施設用作成シート【入力例】!$B$18:$P$117,MATCH(LARGE((施設用作成シート【入力例】!$C$18:$C$117=$D$8)*1/ROW(施設用作成シート【入力例】!$B$18:$B$117),ROWS($B$12:$B21)),1/ROW(施設用作成シート【入力例】!$B$18:$B$117),0),COLUMNS($B$11:J$11)),"")</f>
        <v>作成済</v>
      </c>
      <c r="K21" s="138">
        <f t="array" ref="K21">IFERROR(INDEX(施設用作成シート【入力例】!$B$18:$P$117,MATCH(LARGE((施設用作成シート【入力例】!$C$18:$C$117=$D$8)*1/ROW(施設用作成シート【入力例】!$B$18:$B$117),ROWS($B$12:$B21)),1/ROW(施設用作成シート【入力例】!$B$18:$B$117),0),COLUMNS($B$11:K$11)),"")</f>
        <v>1</v>
      </c>
      <c r="L21" s="138">
        <f t="array" ref="L21">IFERROR(INDEX(施設用作成シート【入力例】!$B$18:$P$117,MATCH(LARGE((施設用作成シート【入力例】!$C$18:$C$117=$D$8)*1/ROW(施設用作成シート【入力例】!$B$18:$B$117),ROWS($B$12:$B21)),1/ROW(施設用作成シート【入力例】!$B$18:$B$117),0),COLUMNS($B$11:L$11)),"")</f>
        <v>0</v>
      </c>
      <c r="M21" s="138">
        <f t="array" ref="M21">IFERROR(INDEX(施設用作成シート【入力例】!$B$18:$P$117,MATCH(LARGE((施設用作成シート【入力例】!$C$18:$C$117=$D$8)*1/ROW(施設用作成シート【入力例】!$B$18:$B$117),ROWS($B$12:$B21)),1/ROW(施設用作成シート【入力例】!$B$18:$B$117),0),COLUMNS($B$11:M$11)),"")</f>
        <v>33880</v>
      </c>
      <c r="N21" s="138" t="str">
        <f t="array" ref="N21">IFERROR(INDEX(施設用作成シート【入力例】!$B$18:$P$117,MATCH(LARGE((施設用作成シート【入力例】!$C$18:$C$117=$D$8)*1/ROW(施設用作成シート【入力例】!$B$18:$B$117),ROWS($B$12:$B21)),1/ROW(施設用作成シート【入力例】!$B$18:$B$117),0),COLUMNS($B$11:N$11)),"")</f>
        <v>非該当</v>
      </c>
      <c r="O21" s="151">
        <f t="array" ref="O21">IFERROR(INDEX(施設用作成シート【入力例】!$B$18:$P$117,MATCH(LARGE((施設用作成シート【入力例】!$C$18:$C$117=$D$8)*1/ROW(施設用作成シート【入力例】!$B$18:$B$117),ROWS($B$12:$B21)),1/ROW(施設用作成シート【入力例】!$B$18:$B$117),0),COLUMNS($B$11:O$11)),"")</f>
        <v>0</v>
      </c>
    </row>
    <row r="22" spans="2:15" ht="19.5">
      <c r="B22" s="138" t="str">
        <f t="array" ref="B22">IFERROR(INDEX(施設用作成シート【入力例】!$B$18:$P$117,MATCH(LARGE((施設用作成シート【入力例】!$C$18:$C$117=$D$8)*1/ROW(施設用作成シート【入力例】!$B$18:$B$117),ROWS($B$12:$B22)),1/ROW(施設用作成シート【入力例】!$B$18:$B$117),0),COLUMNS($B$11:B$11)),"")</f>
        <v/>
      </c>
      <c r="C22" s="138" t="str">
        <f t="array" ref="C22">IFERROR(INDEX(施設用作成シート【入力例】!$B$18:$P$117,MATCH(LARGE((施設用作成シート【入力例】!$C$18:$C$117=$D$8)*1/ROW(施設用作成シート【入力例】!$B$18:$B$117),ROWS($B$12:$B22)),1/ROW(施設用作成シート【入力例】!$B$18:$B$117),0),COLUMNS($B$11:C$11)),"")</f>
        <v/>
      </c>
      <c r="D22" s="138" t="str">
        <f t="array" ref="D22">IFERROR(INDEX(施設用作成シート【入力例】!$B$18:$P$117,MATCH(LARGE((施設用作成シート【入力例】!$C$18:$C$117=$D$8)*1/ROW(施設用作成シート【入力例】!$B$18:$B$117),ROWS($B$12:$B22)),1/ROW(施設用作成シート【入力例】!$B$18:$B$117),0),COLUMNS($B$11:D$11)),"")</f>
        <v/>
      </c>
      <c r="E22" s="157" t="str">
        <f t="array" ref="E22">IFERROR(INDEX(施設用作成シート【入力例】!$B$18:$P$117,MATCH(LARGE((施設用作成シート【入力例】!$C$18:$C$117=$D$8)*1/ROW(施設用作成シート【入力例】!$B$18:$B$117),ROWS($B$12:$B22)),1/ROW(施設用作成シート【入力例】!$B$18:$B$117),0),COLUMNS($B$11:E$11)),"")</f>
        <v/>
      </c>
      <c r="F22" s="151" t="str">
        <f t="array" ref="F22">IFERROR(INDEX(施設用作成シート【入力例】!$B$18:$P$117,MATCH(LARGE((施設用作成シート【入力例】!$C$18:$C$117=$D$8)*1/ROW(施設用作成シート【入力例】!$B$18:$B$117),ROWS($B$12:$B22)),1/ROW(施設用作成シート【入力例】!$B$18:$B$117),0),COLUMNS($B$11:F$11)),"")</f>
        <v/>
      </c>
      <c r="G22" s="151" t="str">
        <f t="array" ref="G22">IFERROR(INDEX(施設用作成シート【入力例】!$B$18:$P$117,MATCH(LARGE((施設用作成シート【入力例】!$C$18:$C$117=$D$8)*1/ROW(施設用作成シート【入力例】!$B$18:$B$117),ROWS($B$12:$B22)),1/ROW(施設用作成シート【入力例】!$B$18:$B$117),0),COLUMNS($B$11:G$11)),"")</f>
        <v/>
      </c>
      <c r="H22" s="151" t="str">
        <f t="array" ref="H22">IFERROR(INDEX(施設用作成シート【入力例】!$B$18:$P$117,MATCH(LARGE((施設用作成シート【入力例】!$C$18:$C$117=$D$8)*1/ROW(施設用作成シート【入力例】!$B$18:$B$117),ROWS($B$12:$B22)),1/ROW(施設用作成シート【入力例】!$B$18:$B$117),0),COLUMNS($B$11:H$11)),"")</f>
        <v/>
      </c>
      <c r="I22" s="138" t="str">
        <f t="array" ref="I22">IFERROR(INDEX(施設用作成シート【入力例】!$B$18:$P$117,MATCH(LARGE((施設用作成シート【入力例】!$C$18:$C$117=$D$8)*1/ROW(施設用作成シート【入力例】!$B$18:$B$117),ROWS($B$12:$B22)),1/ROW(施設用作成シート【入力例】!$B$18:$B$117),0),COLUMNS($B$11:I$11)),"")</f>
        <v/>
      </c>
      <c r="J22" s="142" t="str">
        <f t="array" ref="J22">IFERROR(INDEX(施設用作成シート【入力例】!$B$18:$P$117,MATCH(LARGE((施設用作成シート【入力例】!$C$18:$C$117=$D$8)*1/ROW(施設用作成シート【入力例】!$B$18:$B$117),ROWS($B$12:$B22)),1/ROW(施設用作成シート【入力例】!$B$18:$B$117),0),COLUMNS($B$11:J$11)),"")</f>
        <v/>
      </c>
      <c r="K22" s="138" t="str">
        <f t="array" ref="K22">IFERROR(INDEX(施設用作成シート【入力例】!$B$18:$P$117,MATCH(LARGE((施設用作成シート【入力例】!$C$18:$C$117=$D$8)*1/ROW(施設用作成シート【入力例】!$B$18:$B$117),ROWS($B$12:$B22)),1/ROW(施設用作成シート【入力例】!$B$18:$B$117),0),COLUMNS($B$11:K$11)),"")</f>
        <v/>
      </c>
      <c r="L22" s="138" t="str">
        <f t="array" ref="L22">IFERROR(INDEX(施設用作成シート【入力例】!$B$18:$P$117,MATCH(LARGE((施設用作成シート【入力例】!$C$18:$C$117=$D$8)*1/ROW(施設用作成シート【入力例】!$B$18:$B$117),ROWS($B$12:$B22)),1/ROW(施設用作成シート【入力例】!$B$18:$B$117),0),COLUMNS($B$11:L$11)),"")</f>
        <v/>
      </c>
      <c r="M22" s="138" t="str">
        <f t="array" ref="M22">IFERROR(INDEX(施設用作成シート【入力例】!$B$18:$P$117,MATCH(LARGE((施設用作成シート【入力例】!$C$18:$C$117=$D$8)*1/ROW(施設用作成シート【入力例】!$B$18:$B$117),ROWS($B$12:$B22)),1/ROW(施設用作成シート【入力例】!$B$18:$B$117),0),COLUMNS($B$11:M$11)),"")</f>
        <v/>
      </c>
      <c r="N22" s="138" t="str">
        <f t="array" ref="N22">IFERROR(INDEX(施設用作成シート【入力例】!$B$18:$P$117,MATCH(LARGE((施設用作成シート【入力例】!$C$18:$C$117=$D$8)*1/ROW(施設用作成シート【入力例】!$B$18:$B$117),ROWS($B$12:$B22)),1/ROW(施設用作成シート【入力例】!$B$18:$B$117),0),COLUMNS($B$11:N$11)),"")</f>
        <v/>
      </c>
      <c r="O22" s="151" t="str">
        <f t="array" ref="O22">IFERROR(INDEX(施設用作成シート【入力例】!$B$18:$P$117,MATCH(LARGE((施設用作成シート【入力例】!$C$18:$C$117=$D$8)*1/ROW(施設用作成シート【入力例】!$B$18:$B$117),ROWS($B$12:$B22)),1/ROW(施設用作成シート【入力例】!$B$18:$B$117),0),COLUMNS($B$11:O$11)),"")</f>
        <v/>
      </c>
    </row>
    <row r="23" spans="2:15" ht="19.5">
      <c r="B23" s="138" t="str">
        <f t="array" ref="B23">IFERROR(INDEX(施設用作成シート【入力例】!$B$18:$P$117,MATCH(LARGE((施設用作成シート【入力例】!$C$18:$C$117=$D$8)*1/ROW(施設用作成シート【入力例】!$B$18:$B$117),ROWS($B$12:$B23)),1/ROW(施設用作成シート【入力例】!$B$18:$B$117),0),COLUMNS($B$11:B$11)),"")</f>
        <v/>
      </c>
      <c r="C23" s="138" t="str">
        <f t="array" ref="C23">IFERROR(INDEX(施設用作成シート【入力例】!$B$18:$P$117,MATCH(LARGE((施設用作成シート【入力例】!$C$18:$C$117=$D$8)*1/ROW(施設用作成シート【入力例】!$B$18:$B$117),ROWS($B$12:$B23)),1/ROW(施設用作成シート【入力例】!$B$18:$B$117),0),COLUMNS($B$11:C$11)),"")</f>
        <v/>
      </c>
      <c r="D23" s="138" t="str">
        <f t="array" ref="D23">IFERROR(INDEX(施設用作成シート【入力例】!$B$18:$P$117,MATCH(LARGE((施設用作成シート【入力例】!$C$18:$C$117=$D$8)*1/ROW(施設用作成シート【入力例】!$B$18:$B$117),ROWS($B$12:$B23)),1/ROW(施設用作成シート【入力例】!$B$18:$B$117),0),COLUMNS($B$11:D$11)),"")</f>
        <v/>
      </c>
      <c r="E23" s="157" t="str">
        <f t="array" ref="E23">IFERROR(INDEX(施設用作成シート【入力例】!$B$18:$P$117,MATCH(LARGE((施設用作成シート【入力例】!$C$18:$C$117=$D$8)*1/ROW(施設用作成シート【入力例】!$B$18:$B$117),ROWS($B$12:$B23)),1/ROW(施設用作成シート【入力例】!$B$18:$B$117),0),COLUMNS($B$11:E$11)),"")</f>
        <v/>
      </c>
      <c r="F23" s="151" t="str">
        <f t="array" ref="F23">IFERROR(INDEX(施設用作成シート【入力例】!$B$18:$P$117,MATCH(LARGE((施設用作成シート【入力例】!$C$18:$C$117=$D$8)*1/ROW(施設用作成シート【入力例】!$B$18:$B$117),ROWS($B$12:$B23)),1/ROW(施設用作成シート【入力例】!$B$18:$B$117),0),COLUMNS($B$11:F$11)),"")</f>
        <v/>
      </c>
      <c r="G23" s="151" t="str">
        <f t="array" ref="G23">IFERROR(INDEX(施設用作成シート【入力例】!$B$18:$P$117,MATCH(LARGE((施設用作成シート【入力例】!$C$18:$C$117=$D$8)*1/ROW(施設用作成シート【入力例】!$B$18:$B$117),ROWS($B$12:$B23)),1/ROW(施設用作成シート【入力例】!$B$18:$B$117),0),COLUMNS($B$11:G$11)),"")</f>
        <v/>
      </c>
      <c r="H23" s="151" t="str">
        <f t="array" ref="H23">IFERROR(INDEX(施設用作成シート【入力例】!$B$18:$P$117,MATCH(LARGE((施設用作成シート【入力例】!$C$18:$C$117=$D$8)*1/ROW(施設用作成シート【入力例】!$B$18:$B$117),ROWS($B$12:$B23)),1/ROW(施設用作成シート【入力例】!$B$18:$B$117),0),COLUMNS($B$11:H$11)),"")</f>
        <v/>
      </c>
      <c r="I23" s="138" t="str">
        <f t="array" ref="I23">IFERROR(INDEX(施設用作成シート【入力例】!$B$18:$P$117,MATCH(LARGE((施設用作成シート【入力例】!$C$18:$C$117=$D$8)*1/ROW(施設用作成シート【入力例】!$B$18:$B$117),ROWS($B$12:$B23)),1/ROW(施設用作成シート【入力例】!$B$18:$B$117),0),COLUMNS($B$11:I$11)),"")</f>
        <v/>
      </c>
      <c r="J23" s="142" t="str">
        <f t="array" ref="J23">IFERROR(INDEX(施設用作成シート【入力例】!$B$18:$P$117,MATCH(LARGE((施設用作成シート【入力例】!$C$18:$C$117=$D$8)*1/ROW(施設用作成シート【入力例】!$B$18:$B$117),ROWS($B$12:$B23)),1/ROW(施設用作成シート【入力例】!$B$18:$B$117),0),COLUMNS($B$11:J$11)),"")</f>
        <v/>
      </c>
      <c r="K23" s="138" t="str">
        <f t="array" ref="K23">IFERROR(INDEX(施設用作成シート【入力例】!$B$18:$P$117,MATCH(LARGE((施設用作成シート【入力例】!$C$18:$C$117=$D$8)*1/ROW(施設用作成シート【入力例】!$B$18:$B$117),ROWS($B$12:$B23)),1/ROW(施設用作成シート【入力例】!$B$18:$B$117),0),COLUMNS($B$11:K$11)),"")</f>
        <v/>
      </c>
      <c r="L23" s="138" t="str">
        <f t="array" ref="L23">IFERROR(INDEX(施設用作成シート【入力例】!$B$18:$P$117,MATCH(LARGE((施設用作成シート【入力例】!$C$18:$C$117=$D$8)*1/ROW(施設用作成シート【入力例】!$B$18:$B$117),ROWS($B$12:$B23)),1/ROW(施設用作成シート【入力例】!$B$18:$B$117),0),COLUMNS($B$11:L$11)),"")</f>
        <v/>
      </c>
      <c r="M23" s="138" t="str">
        <f t="array" ref="M23">IFERROR(INDEX(施設用作成シート【入力例】!$B$18:$P$117,MATCH(LARGE((施設用作成シート【入力例】!$C$18:$C$117=$D$8)*1/ROW(施設用作成シート【入力例】!$B$18:$B$117),ROWS($B$12:$B23)),1/ROW(施設用作成シート【入力例】!$B$18:$B$117),0),COLUMNS($B$11:M$11)),"")</f>
        <v/>
      </c>
      <c r="N23" s="138" t="str">
        <f t="array" ref="N23">IFERROR(INDEX(施設用作成シート【入力例】!$B$18:$P$117,MATCH(LARGE((施設用作成シート【入力例】!$C$18:$C$117=$D$8)*1/ROW(施設用作成シート【入力例】!$B$18:$B$117),ROWS($B$12:$B23)),1/ROW(施設用作成シート【入力例】!$B$18:$B$117),0),COLUMNS($B$11:N$11)),"")</f>
        <v/>
      </c>
      <c r="O23" s="151" t="str">
        <f t="array" ref="O23">IFERROR(INDEX(施設用作成シート【入力例】!$B$18:$P$117,MATCH(LARGE((施設用作成シート【入力例】!$C$18:$C$117=$D$8)*1/ROW(施設用作成シート【入力例】!$B$18:$B$117),ROWS($B$12:$B23)),1/ROW(施設用作成シート【入力例】!$B$18:$B$117),0),COLUMNS($B$11:O$11)),"")</f>
        <v/>
      </c>
    </row>
    <row r="24" spans="2:15" ht="19.5">
      <c r="B24" s="138" t="str">
        <f t="array" ref="B24">IFERROR(INDEX(施設用作成シート【入力例】!$B$18:$P$117,MATCH(LARGE((施設用作成シート【入力例】!$C$18:$C$117=$D$8)*1/ROW(施設用作成シート【入力例】!$B$18:$B$117),ROWS($B$12:$B24)),1/ROW(施設用作成シート【入力例】!$B$18:$B$117),0),COLUMNS($B$11:B$11)),"")</f>
        <v/>
      </c>
      <c r="C24" s="138" t="str">
        <f t="array" ref="C24">IFERROR(INDEX(施設用作成シート【入力例】!$B$18:$P$117,MATCH(LARGE((施設用作成シート【入力例】!$C$18:$C$117=$D$8)*1/ROW(施設用作成シート【入力例】!$B$18:$B$117),ROWS($B$12:$B24)),1/ROW(施設用作成シート【入力例】!$B$18:$B$117),0),COLUMNS($B$11:C$11)),"")</f>
        <v/>
      </c>
      <c r="D24" s="138" t="str">
        <f t="array" ref="D24">IFERROR(INDEX(施設用作成シート【入力例】!$B$18:$P$117,MATCH(LARGE((施設用作成シート【入力例】!$C$18:$C$117=$D$8)*1/ROW(施設用作成シート【入力例】!$B$18:$B$117),ROWS($B$12:$B24)),1/ROW(施設用作成シート【入力例】!$B$18:$B$117),0),COLUMNS($B$11:D$11)),"")</f>
        <v/>
      </c>
      <c r="E24" s="157" t="str">
        <f t="array" ref="E24">IFERROR(INDEX(施設用作成シート【入力例】!$B$18:$P$117,MATCH(LARGE((施設用作成シート【入力例】!$C$18:$C$117=$D$8)*1/ROW(施設用作成シート【入力例】!$B$18:$B$117),ROWS($B$12:$B24)),1/ROW(施設用作成シート【入力例】!$B$18:$B$117),0),COLUMNS($B$11:E$11)),"")</f>
        <v/>
      </c>
      <c r="F24" s="151" t="str">
        <f t="array" ref="F24">IFERROR(INDEX(施設用作成シート【入力例】!$B$18:$P$117,MATCH(LARGE((施設用作成シート【入力例】!$C$18:$C$117=$D$8)*1/ROW(施設用作成シート【入力例】!$B$18:$B$117),ROWS($B$12:$B24)),1/ROW(施設用作成シート【入力例】!$B$18:$B$117),0),COLUMNS($B$11:F$11)),"")</f>
        <v/>
      </c>
      <c r="G24" s="151" t="str">
        <f t="array" ref="G24">IFERROR(INDEX(施設用作成シート【入力例】!$B$18:$P$117,MATCH(LARGE((施設用作成シート【入力例】!$C$18:$C$117=$D$8)*1/ROW(施設用作成シート【入力例】!$B$18:$B$117),ROWS($B$12:$B24)),1/ROW(施設用作成シート【入力例】!$B$18:$B$117),0),COLUMNS($B$11:G$11)),"")</f>
        <v/>
      </c>
      <c r="H24" s="151" t="str">
        <f t="array" ref="H24">IFERROR(INDEX(施設用作成シート【入力例】!$B$18:$P$117,MATCH(LARGE((施設用作成シート【入力例】!$C$18:$C$117=$D$8)*1/ROW(施設用作成シート【入力例】!$B$18:$B$117),ROWS($B$12:$B24)),1/ROW(施設用作成シート【入力例】!$B$18:$B$117),0),COLUMNS($B$11:H$11)),"")</f>
        <v/>
      </c>
      <c r="I24" s="138" t="str">
        <f t="array" ref="I24">IFERROR(INDEX(施設用作成シート【入力例】!$B$18:$P$117,MATCH(LARGE((施設用作成シート【入力例】!$C$18:$C$117=$D$8)*1/ROW(施設用作成シート【入力例】!$B$18:$B$117),ROWS($B$12:$B24)),1/ROW(施設用作成シート【入力例】!$B$18:$B$117),0),COLUMNS($B$11:I$11)),"")</f>
        <v/>
      </c>
      <c r="J24" s="142" t="str">
        <f t="array" ref="J24">IFERROR(INDEX(施設用作成シート【入力例】!$B$18:$P$117,MATCH(LARGE((施設用作成シート【入力例】!$C$18:$C$117=$D$8)*1/ROW(施設用作成シート【入力例】!$B$18:$B$117),ROWS($B$12:$B24)),1/ROW(施設用作成シート【入力例】!$B$18:$B$117),0),COLUMNS($B$11:J$11)),"")</f>
        <v/>
      </c>
      <c r="K24" s="138" t="str">
        <f t="array" ref="K24">IFERROR(INDEX(施設用作成シート【入力例】!$B$18:$P$117,MATCH(LARGE((施設用作成シート【入力例】!$C$18:$C$117=$D$8)*1/ROW(施設用作成シート【入力例】!$B$18:$B$117),ROWS($B$12:$B24)),1/ROW(施設用作成シート【入力例】!$B$18:$B$117),0),COLUMNS($B$11:K$11)),"")</f>
        <v/>
      </c>
      <c r="L24" s="138" t="str">
        <f t="array" ref="L24">IFERROR(INDEX(施設用作成シート【入力例】!$B$18:$P$117,MATCH(LARGE((施設用作成シート【入力例】!$C$18:$C$117=$D$8)*1/ROW(施設用作成シート【入力例】!$B$18:$B$117),ROWS($B$12:$B24)),1/ROW(施設用作成シート【入力例】!$B$18:$B$117),0),COLUMNS($B$11:L$11)),"")</f>
        <v/>
      </c>
      <c r="M24" s="138" t="str">
        <f t="array" ref="M24">IFERROR(INDEX(施設用作成シート【入力例】!$B$18:$P$117,MATCH(LARGE((施設用作成シート【入力例】!$C$18:$C$117=$D$8)*1/ROW(施設用作成シート【入力例】!$B$18:$B$117),ROWS($B$12:$B24)),1/ROW(施設用作成シート【入力例】!$B$18:$B$117),0),COLUMNS($B$11:M$11)),"")</f>
        <v/>
      </c>
      <c r="N24" s="138" t="str">
        <f t="array" ref="N24">IFERROR(INDEX(施設用作成シート【入力例】!$B$18:$P$117,MATCH(LARGE((施設用作成シート【入力例】!$C$18:$C$117=$D$8)*1/ROW(施設用作成シート【入力例】!$B$18:$B$117),ROWS($B$12:$B24)),1/ROW(施設用作成シート【入力例】!$B$18:$B$117),0),COLUMNS($B$11:N$11)),"")</f>
        <v/>
      </c>
      <c r="O24" s="151" t="str">
        <f t="array" ref="O24">IFERROR(INDEX(施設用作成シート【入力例】!$B$18:$P$117,MATCH(LARGE((施設用作成シート【入力例】!$C$18:$C$117=$D$8)*1/ROW(施設用作成シート【入力例】!$B$18:$B$117),ROWS($B$12:$B24)),1/ROW(施設用作成シート【入力例】!$B$18:$B$117),0),COLUMNS($B$11:O$11)),"")</f>
        <v/>
      </c>
    </row>
    <row r="25" spans="2:15" ht="19.5">
      <c r="B25" s="138" t="str">
        <f t="array" ref="B25">IFERROR(INDEX(施設用作成シート【入力例】!$B$18:$P$117,MATCH(LARGE((施設用作成シート【入力例】!$C$18:$C$117=$D$8)*1/ROW(施設用作成シート【入力例】!$B$18:$B$117),ROWS($B$12:$B25)),1/ROW(施設用作成シート【入力例】!$B$18:$B$117),0),COLUMNS($B$11:B$11)),"")</f>
        <v/>
      </c>
      <c r="C25" s="138" t="str">
        <f t="array" ref="C25">IFERROR(INDEX(施設用作成シート【入力例】!$B$18:$P$117,MATCH(LARGE((施設用作成シート【入力例】!$C$18:$C$117=$D$8)*1/ROW(施設用作成シート【入力例】!$B$18:$B$117),ROWS($B$12:$B25)),1/ROW(施設用作成シート【入力例】!$B$18:$B$117),0),COLUMNS($B$11:C$11)),"")</f>
        <v/>
      </c>
      <c r="D25" s="138" t="str">
        <f t="array" ref="D25">IFERROR(INDEX(施設用作成シート【入力例】!$B$18:$P$117,MATCH(LARGE((施設用作成シート【入力例】!$C$18:$C$117=$D$8)*1/ROW(施設用作成シート【入力例】!$B$18:$B$117),ROWS($B$12:$B25)),1/ROW(施設用作成シート【入力例】!$B$18:$B$117),0),COLUMNS($B$11:D$11)),"")</f>
        <v/>
      </c>
      <c r="E25" s="157" t="str">
        <f t="array" ref="E25">IFERROR(INDEX(施設用作成シート【入力例】!$B$18:$P$117,MATCH(LARGE((施設用作成シート【入力例】!$C$18:$C$117=$D$8)*1/ROW(施設用作成シート【入力例】!$B$18:$B$117),ROWS($B$12:$B25)),1/ROW(施設用作成シート【入力例】!$B$18:$B$117),0),COLUMNS($B$11:E$11)),"")</f>
        <v/>
      </c>
      <c r="F25" s="151" t="str">
        <f t="array" ref="F25">IFERROR(INDEX(施設用作成シート【入力例】!$B$18:$P$117,MATCH(LARGE((施設用作成シート【入力例】!$C$18:$C$117=$D$8)*1/ROW(施設用作成シート【入力例】!$B$18:$B$117),ROWS($B$12:$B25)),1/ROW(施設用作成シート【入力例】!$B$18:$B$117),0),COLUMNS($B$11:F$11)),"")</f>
        <v/>
      </c>
      <c r="G25" s="151" t="str">
        <f t="array" ref="G25">IFERROR(INDEX(施設用作成シート【入力例】!$B$18:$P$117,MATCH(LARGE((施設用作成シート【入力例】!$C$18:$C$117=$D$8)*1/ROW(施設用作成シート【入力例】!$B$18:$B$117),ROWS($B$12:$B25)),1/ROW(施設用作成シート【入力例】!$B$18:$B$117),0),COLUMNS($B$11:G$11)),"")</f>
        <v/>
      </c>
      <c r="H25" s="151" t="str">
        <f t="array" ref="H25">IFERROR(INDEX(施設用作成シート【入力例】!$B$18:$P$117,MATCH(LARGE((施設用作成シート【入力例】!$C$18:$C$117=$D$8)*1/ROW(施設用作成シート【入力例】!$B$18:$B$117),ROWS($B$12:$B25)),1/ROW(施設用作成シート【入力例】!$B$18:$B$117),0),COLUMNS($B$11:H$11)),"")</f>
        <v/>
      </c>
      <c r="I25" s="138" t="str">
        <f t="array" ref="I25">IFERROR(INDEX(施設用作成シート【入力例】!$B$18:$P$117,MATCH(LARGE((施設用作成シート【入力例】!$C$18:$C$117=$D$8)*1/ROW(施設用作成シート【入力例】!$B$18:$B$117),ROWS($B$12:$B25)),1/ROW(施設用作成シート【入力例】!$B$18:$B$117),0),COLUMNS($B$11:I$11)),"")</f>
        <v/>
      </c>
      <c r="J25" s="142" t="str">
        <f t="array" ref="J25">IFERROR(INDEX(施設用作成シート【入力例】!$B$18:$P$117,MATCH(LARGE((施設用作成シート【入力例】!$C$18:$C$117=$D$8)*1/ROW(施設用作成シート【入力例】!$B$18:$B$117),ROWS($B$12:$B25)),1/ROW(施設用作成シート【入力例】!$B$18:$B$117),0),COLUMNS($B$11:J$11)),"")</f>
        <v/>
      </c>
      <c r="K25" s="138" t="str">
        <f t="array" ref="K25">IFERROR(INDEX(施設用作成シート【入力例】!$B$18:$P$117,MATCH(LARGE((施設用作成シート【入力例】!$C$18:$C$117=$D$8)*1/ROW(施設用作成シート【入力例】!$B$18:$B$117),ROWS($B$12:$B25)),1/ROW(施設用作成シート【入力例】!$B$18:$B$117),0),COLUMNS($B$11:K$11)),"")</f>
        <v/>
      </c>
      <c r="L25" s="138" t="str">
        <f t="array" ref="L25">IFERROR(INDEX(施設用作成シート【入力例】!$B$18:$P$117,MATCH(LARGE((施設用作成シート【入力例】!$C$18:$C$117=$D$8)*1/ROW(施設用作成シート【入力例】!$B$18:$B$117),ROWS($B$12:$B25)),1/ROW(施設用作成シート【入力例】!$B$18:$B$117),0),COLUMNS($B$11:L$11)),"")</f>
        <v/>
      </c>
      <c r="M25" s="138" t="str">
        <f t="array" ref="M25">IFERROR(INDEX(施設用作成シート【入力例】!$B$18:$P$117,MATCH(LARGE((施設用作成シート【入力例】!$C$18:$C$117=$D$8)*1/ROW(施設用作成シート【入力例】!$B$18:$B$117),ROWS($B$12:$B25)),1/ROW(施設用作成シート【入力例】!$B$18:$B$117),0),COLUMNS($B$11:M$11)),"")</f>
        <v/>
      </c>
      <c r="N25" s="138" t="str">
        <f t="array" ref="N25">IFERROR(INDEX(施設用作成シート【入力例】!$B$18:$P$117,MATCH(LARGE((施設用作成シート【入力例】!$C$18:$C$117=$D$8)*1/ROW(施設用作成シート【入力例】!$B$18:$B$117),ROWS($B$12:$B25)),1/ROW(施設用作成シート【入力例】!$B$18:$B$117),0),COLUMNS($B$11:N$11)),"")</f>
        <v/>
      </c>
      <c r="O25" s="151" t="str">
        <f t="array" ref="O25">IFERROR(INDEX(施設用作成シート【入力例】!$B$18:$P$117,MATCH(LARGE((施設用作成シート【入力例】!$C$18:$C$117=$D$8)*1/ROW(施設用作成シート【入力例】!$B$18:$B$117),ROWS($B$12:$B25)),1/ROW(施設用作成シート【入力例】!$B$18:$B$117),0),COLUMNS($B$11:O$11)),"")</f>
        <v/>
      </c>
    </row>
    <row r="26" spans="2:15" ht="19.5">
      <c r="B26" s="138" t="str">
        <f t="array" ref="B26">IFERROR(INDEX(施設用作成シート【入力例】!$B$18:$P$117,MATCH(LARGE((施設用作成シート【入力例】!$C$18:$C$117=$D$8)*1/ROW(施設用作成シート【入力例】!$B$18:$B$117),ROWS($B$12:$B26)),1/ROW(施設用作成シート【入力例】!$B$18:$B$117),0),COLUMNS($B$11:B$11)),"")</f>
        <v/>
      </c>
      <c r="C26" s="138" t="str">
        <f t="array" ref="C26">IFERROR(INDEX(施設用作成シート【入力例】!$B$18:$P$117,MATCH(LARGE((施設用作成シート【入力例】!$C$18:$C$117=$D$8)*1/ROW(施設用作成シート【入力例】!$B$18:$B$117),ROWS($B$12:$B26)),1/ROW(施設用作成シート【入力例】!$B$18:$B$117),0),COLUMNS($B$11:C$11)),"")</f>
        <v/>
      </c>
      <c r="D26" s="138" t="str">
        <f t="array" ref="D26">IFERROR(INDEX(施設用作成シート【入力例】!$B$18:$P$117,MATCH(LARGE((施設用作成シート【入力例】!$C$18:$C$117=$D$8)*1/ROW(施設用作成シート【入力例】!$B$18:$B$117),ROWS($B$12:$B26)),1/ROW(施設用作成シート【入力例】!$B$18:$B$117),0),COLUMNS($B$11:D$11)),"")</f>
        <v/>
      </c>
      <c r="E26" s="157" t="str">
        <f t="array" ref="E26">IFERROR(INDEX(施設用作成シート【入力例】!$B$18:$P$117,MATCH(LARGE((施設用作成シート【入力例】!$C$18:$C$117=$D$8)*1/ROW(施設用作成シート【入力例】!$B$18:$B$117),ROWS($B$12:$B26)),1/ROW(施設用作成シート【入力例】!$B$18:$B$117),0),COLUMNS($B$11:E$11)),"")</f>
        <v/>
      </c>
      <c r="F26" s="151" t="str">
        <f t="array" ref="F26">IFERROR(INDEX(施設用作成シート【入力例】!$B$18:$P$117,MATCH(LARGE((施設用作成シート【入力例】!$C$18:$C$117=$D$8)*1/ROW(施設用作成シート【入力例】!$B$18:$B$117),ROWS($B$12:$B26)),1/ROW(施設用作成シート【入力例】!$B$18:$B$117),0),COLUMNS($B$11:F$11)),"")</f>
        <v/>
      </c>
      <c r="G26" s="151" t="str">
        <f t="array" ref="G26">IFERROR(INDEX(施設用作成シート【入力例】!$B$18:$P$117,MATCH(LARGE((施設用作成シート【入力例】!$C$18:$C$117=$D$8)*1/ROW(施設用作成シート【入力例】!$B$18:$B$117),ROWS($B$12:$B26)),1/ROW(施設用作成シート【入力例】!$B$18:$B$117),0),COLUMNS($B$11:G$11)),"")</f>
        <v/>
      </c>
      <c r="H26" s="151" t="str">
        <f t="array" ref="H26">IFERROR(INDEX(施設用作成シート【入力例】!$B$18:$P$117,MATCH(LARGE((施設用作成シート【入力例】!$C$18:$C$117=$D$8)*1/ROW(施設用作成シート【入力例】!$B$18:$B$117),ROWS($B$12:$B26)),1/ROW(施設用作成シート【入力例】!$B$18:$B$117),0),COLUMNS($B$11:H$11)),"")</f>
        <v/>
      </c>
      <c r="I26" s="138" t="str">
        <f t="array" ref="I26">IFERROR(INDEX(施設用作成シート【入力例】!$B$18:$P$117,MATCH(LARGE((施設用作成シート【入力例】!$C$18:$C$117=$D$8)*1/ROW(施設用作成シート【入力例】!$B$18:$B$117),ROWS($B$12:$B26)),1/ROW(施設用作成シート【入力例】!$B$18:$B$117),0),COLUMNS($B$11:I$11)),"")</f>
        <v/>
      </c>
      <c r="J26" s="142" t="str">
        <f t="array" ref="J26">IFERROR(INDEX(施設用作成シート【入力例】!$B$18:$P$117,MATCH(LARGE((施設用作成シート【入力例】!$C$18:$C$117=$D$8)*1/ROW(施設用作成シート【入力例】!$B$18:$B$117),ROWS($B$12:$B26)),1/ROW(施設用作成シート【入力例】!$B$18:$B$117),0),COLUMNS($B$11:J$11)),"")</f>
        <v/>
      </c>
      <c r="K26" s="138" t="str">
        <f t="array" ref="K26">IFERROR(INDEX(施設用作成シート【入力例】!$B$18:$P$117,MATCH(LARGE((施設用作成シート【入力例】!$C$18:$C$117=$D$8)*1/ROW(施設用作成シート【入力例】!$B$18:$B$117),ROWS($B$12:$B26)),1/ROW(施設用作成シート【入力例】!$B$18:$B$117),0),COLUMNS($B$11:K$11)),"")</f>
        <v/>
      </c>
      <c r="L26" s="138" t="str">
        <f t="array" ref="L26">IFERROR(INDEX(施設用作成シート【入力例】!$B$18:$P$117,MATCH(LARGE((施設用作成シート【入力例】!$C$18:$C$117=$D$8)*1/ROW(施設用作成シート【入力例】!$B$18:$B$117),ROWS($B$12:$B26)),1/ROW(施設用作成シート【入力例】!$B$18:$B$117),0),COLUMNS($B$11:L$11)),"")</f>
        <v/>
      </c>
      <c r="M26" s="138" t="str">
        <f t="array" ref="M26">IFERROR(INDEX(施設用作成シート【入力例】!$B$18:$P$117,MATCH(LARGE((施設用作成シート【入力例】!$C$18:$C$117=$D$8)*1/ROW(施設用作成シート【入力例】!$B$18:$B$117),ROWS($B$12:$B26)),1/ROW(施設用作成シート【入力例】!$B$18:$B$117),0),COLUMNS($B$11:M$11)),"")</f>
        <v/>
      </c>
      <c r="N26" s="138" t="str">
        <f t="array" ref="N26">IFERROR(INDEX(施設用作成シート【入力例】!$B$18:$P$117,MATCH(LARGE((施設用作成シート【入力例】!$C$18:$C$117=$D$8)*1/ROW(施設用作成シート【入力例】!$B$18:$B$117),ROWS($B$12:$B26)),1/ROW(施設用作成シート【入力例】!$B$18:$B$117),0),COLUMNS($B$11:N$11)),"")</f>
        <v/>
      </c>
      <c r="O26" s="151" t="str">
        <f t="array" ref="O26">IFERROR(INDEX(施設用作成シート【入力例】!$B$18:$P$117,MATCH(LARGE((施設用作成シート【入力例】!$C$18:$C$117=$D$8)*1/ROW(施設用作成シート【入力例】!$B$18:$B$117),ROWS($B$12:$B26)),1/ROW(施設用作成シート【入力例】!$B$18:$B$117),0),COLUMNS($B$11:O$11)),"")</f>
        <v/>
      </c>
    </row>
    <row r="27" spans="2:15" ht="19.5">
      <c r="B27" s="138" t="str">
        <f t="array" ref="B27">IFERROR(INDEX(施設用作成シート【入力例】!$B$18:$P$117,MATCH(LARGE((施設用作成シート【入力例】!$C$18:$C$117=$D$8)*1/ROW(施設用作成シート【入力例】!$B$18:$B$117),ROWS($B$12:$B27)),1/ROW(施設用作成シート【入力例】!$B$18:$B$117),0),COLUMNS($B$11:B$11)),"")</f>
        <v/>
      </c>
      <c r="C27" s="138" t="str">
        <f t="array" ref="C27">IFERROR(INDEX(施設用作成シート【入力例】!$B$18:$P$117,MATCH(LARGE((施設用作成シート【入力例】!$C$18:$C$117=$D$8)*1/ROW(施設用作成シート【入力例】!$B$18:$B$117),ROWS($B$12:$B27)),1/ROW(施設用作成シート【入力例】!$B$18:$B$117),0),COLUMNS($B$11:C$11)),"")</f>
        <v/>
      </c>
      <c r="D27" s="138" t="str">
        <f t="array" ref="D27">IFERROR(INDEX(施設用作成シート【入力例】!$B$18:$P$117,MATCH(LARGE((施設用作成シート【入力例】!$C$18:$C$117=$D$8)*1/ROW(施設用作成シート【入力例】!$B$18:$B$117),ROWS($B$12:$B27)),1/ROW(施設用作成シート【入力例】!$B$18:$B$117),0),COLUMNS($B$11:D$11)),"")</f>
        <v/>
      </c>
      <c r="E27" s="157" t="str">
        <f t="array" ref="E27">IFERROR(INDEX(施設用作成シート【入力例】!$B$18:$P$117,MATCH(LARGE((施設用作成シート【入力例】!$C$18:$C$117=$D$8)*1/ROW(施設用作成シート【入力例】!$B$18:$B$117),ROWS($B$12:$B27)),1/ROW(施設用作成シート【入力例】!$B$18:$B$117),0),COLUMNS($B$11:E$11)),"")</f>
        <v/>
      </c>
      <c r="F27" s="151" t="str">
        <f t="array" ref="F27">IFERROR(INDEX(施設用作成シート【入力例】!$B$18:$P$117,MATCH(LARGE((施設用作成シート【入力例】!$C$18:$C$117=$D$8)*1/ROW(施設用作成シート【入力例】!$B$18:$B$117),ROWS($B$12:$B27)),1/ROW(施設用作成シート【入力例】!$B$18:$B$117),0),COLUMNS($B$11:F$11)),"")</f>
        <v/>
      </c>
      <c r="G27" s="151" t="str">
        <f t="array" ref="G27">IFERROR(INDEX(施設用作成シート【入力例】!$B$18:$P$117,MATCH(LARGE((施設用作成シート【入力例】!$C$18:$C$117=$D$8)*1/ROW(施設用作成シート【入力例】!$B$18:$B$117),ROWS($B$12:$B27)),1/ROW(施設用作成シート【入力例】!$B$18:$B$117),0),COLUMNS($B$11:G$11)),"")</f>
        <v/>
      </c>
      <c r="H27" s="151" t="str">
        <f t="array" ref="H27">IFERROR(INDEX(施設用作成シート【入力例】!$B$18:$P$117,MATCH(LARGE((施設用作成シート【入力例】!$C$18:$C$117=$D$8)*1/ROW(施設用作成シート【入力例】!$B$18:$B$117),ROWS($B$12:$B27)),1/ROW(施設用作成シート【入力例】!$B$18:$B$117),0),COLUMNS($B$11:H$11)),"")</f>
        <v/>
      </c>
      <c r="I27" s="138" t="str">
        <f t="array" ref="I27">IFERROR(INDEX(施設用作成シート【入力例】!$B$18:$P$117,MATCH(LARGE((施設用作成シート【入力例】!$C$18:$C$117=$D$8)*1/ROW(施設用作成シート【入力例】!$B$18:$B$117),ROWS($B$12:$B27)),1/ROW(施設用作成シート【入力例】!$B$18:$B$117),0),COLUMNS($B$11:I$11)),"")</f>
        <v/>
      </c>
      <c r="J27" s="142" t="str">
        <f t="array" ref="J27">IFERROR(INDEX(施設用作成シート【入力例】!$B$18:$P$117,MATCH(LARGE((施設用作成シート【入力例】!$C$18:$C$117=$D$8)*1/ROW(施設用作成シート【入力例】!$B$18:$B$117),ROWS($B$12:$B27)),1/ROW(施設用作成シート【入力例】!$B$18:$B$117),0),COLUMNS($B$11:J$11)),"")</f>
        <v/>
      </c>
      <c r="K27" s="138" t="str">
        <f t="array" ref="K27">IFERROR(INDEX(施設用作成シート【入力例】!$B$18:$P$117,MATCH(LARGE((施設用作成シート【入力例】!$C$18:$C$117=$D$8)*1/ROW(施設用作成シート【入力例】!$B$18:$B$117),ROWS($B$12:$B27)),1/ROW(施設用作成シート【入力例】!$B$18:$B$117),0),COLUMNS($B$11:K$11)),"")</f>
        <v/>
      </c>
      <c r="L27" s="138" t="str">
        <f t="array" ref="L27">IFERROR(INDEX(施設用作成シート【入力例】!$B$18:$P$117,MATCH(LARGE((施設用作成シート【入力例】!$C$18:$C$117=$D$8)*1/ROW(施設用作成シート【入力例】!$B$18:$B$117),ROWS($B$12:$B27)),1/ROW(施設用作成シート【入力例】!$B$18:$B$117),0),COLUMNS($B$11:L$11)),"")</f>
        <v/>
      </c>
      <c r="M27" s="138" t="str">
        <f t="array" ref="M27">IFERROR(INDEX(施設用作成シート【入力例】!$B$18:$P$117,MATCH(LARGE((施設用作成シート【入力例】!$C$18:$C$117=$D$8)*1/ROW(施設用作成シート【入力例】!$B$18:$B$117),ROWS($B$12:$B27)),1/ROW(施設用作成シート【入力例】!$B$18:$B$117),0),COLUMNS($B$11:M$11)),"")</f>
        <v/>
      </c>
      <c r="N27" s="138" t="str">
        <f t="array" ref="N27">IFERROR(INDEX(施設用作成シート【入力例】!$B$18:$P$117,MATCH(LARGE((施設用作成シート【入力例】!$C$18:$C$117=$D$8)*1/ROW(施設用作成シート【入力例】!$B$18:$B$117),ROWS($B$12:$B27)),1/ROW(施設用作成シート【入力例】!$B$18:$B$117),0),COLUMNS($B$11:N$11)),"")</f>
        <v/>
      </c>
      <c r="O27" s="151" t="str">
        <f t="array" ref="O27">IFERROR(INDEX(施設用作成シート【入力例】!$B$18:$P$117,MATCH(LARGE((施設用作成シート【入力例】!$C$18:$C$117=$D$8)*1/ROW(施設用作成シート【入力例】!$B$18:$B$117),ROWS($B$12:$B27)),1/ROW(施設用作成シート【入力例】!$B$18:$B$117),0),COLUMNS($B$11:O$11)),"")</f>
        <v/>
      </c>
    </row>
    <row r="28" spans="2:15" ht="19.5">
      <c r="B28" s="138" t="str">
        <f t="array" ref="B28">IFERROR(INDEX(施設用作成シート【入力例】!$B$18:$P$117,MATCH(LARGE((施設用作成シート【入力例】!$C$18:$C$117=$D$8)*1/ROW(施設用作成シート【入力例】!$B$18:$B$117),ROWS($B$12:$B28)),1/ROW(施設用作成シート【入力例】!$B$18:$B$117),0),COLUMNS($B$11:B$11)),"")</f>
        <v/>
      </c>
      <c r="C28" s="138" t="str">
        <f t="array" ref="C28">IFERROR(INDEX(施設用作成シート【入力例】!$B$18:$P$117,MATCH(LARGE((施設用作成シート【入力例】!$C$18:$C$117=$D$8)*1/ROW(施設用作成シート【入力例】!$B$18:$B$117),ROWS($B$12:$B28)),1/ROW(施設用作成シート【入力例】!$B$18:$B$117),0),COLUMNS($B$11:C$11)),"")</f>
        <v/>
      </c>
      <c r="D28" s="138" t="str">
        <f t="array" ref="D28">IFERROR(INDEX(施設用作成シート【入力例】!$B$18:$P$117,MATCH(LARGE((施設用作成シート【入力例】!$C$18:$C$117=$D$8)*1/ROW(施設用作成シート【入力例】!$B$18:$B$117),ROWS($B$12:$B28)),1/ROW(施設用作成シート【入力例】!$B$18:$B$117),0),COLUMNS($B$11:D$11)),"")</f>
        <v/>
      </c>
      <c r="E28" s="157" t="str">
        <f t="array" ref="E28">IFERROR(INDEX(施設用作成シート【入力例】!$B$18:$P$117,MATCH(LARGE((施設用作成シート【入力例】!$C$18:$C$117=$D$8)*1/ROW(施設用作成シート【入力例】!$B$18:$B$117),ROWS($B$12:$B28)),1/ROW(施設用作成シート【入力例】!$B$18:$B$117),0),COLUMNS($B$11:E$11)),"")</f>
        <v/>
      </c>
      <c r="F28" s="151" t="str">
        <f t="array" ref="F28">IFERROR(INDEX(施設用作成シート【入力例】!$B$18:$P$117,MATCH(LARGE((施設用作成シート【入力例】!$C$18:$C$117=$D$8)*1/ROW(施設用作成シート【入力例】!$B$18:$B$117),ROWS($B$12:$B28)),1/ROW(施設用作成シート【入力例】!$B$18:$B$117),0),COLUMNS($B$11:F$11)),"")</f>
        <v/>
      </c>
      <c r="G28" s="151" t="str">
        <f t="array" ref="G28">IFERROR(INDEX(施設用作成シート【入力例】!$B$18:$P$117,MATCH(LARGE((施設用作成シート【入力例】!$C$18:$C$117=$D$8)*1/ROW(施設用作成シート【入力例】!$B$18:$B$117),ROWS($B$12:$B28)),1/ROW(施設用作成シート【入力例】!$B$18:$B$117),0),COLUMNS($B$11:G$11)),"")</f>
        <v/>
      </c>
      <c r="H28" s="151" t="str">
        <f t="array" ref="H28">IFERROR(INDEX(施設用作成シート【入力例】!$B$18:$P$117,MATCH(LARGE((施設用作成シート【入力例】!$C$18:$C$117=$D$8)*1/ROW(施設用作成シート【入力例】!$B$18:$B$117),ROWS($B$12:$B28)),1/ROW(施設用作成シート【入力例】!$B$18:$B$117),0),COLUMNS($B$11:H$11)),"")</f>
        <v/>
      </c>
      <c r="I28" s="138" t="str">
        <f t="array" ref="I28">IFERROR(INDEX(施設用作成シート【入力例】!$B$18:$P$117,MATCH(LARGE((施設用作成シート【入力例】!$C$18:$C$117=$D$8)*1/ROW(施設用作成シート【入力例】!$B$18:$B$117),ROWS($B$12:$B28)),1/ROW(施設用作成シート【入力例】!$B$18:$B$117),0),COLUMNS($B$11:I$11)),"")</f>
        <v/>
      </c>
      <c r="J28" s="142" t="str">
        <f t="array" ref="J28">IFERROR(INDEX(施設用作成シート【入力例】!$B$18:$P$117,MATCH(LARGE((施設用作成シート【入力例】!$C$18:$C$117=$D$8)*1/ROW(施設用作成シート【入力例】!$B$18:$B$117),ROWS($B$12:$B28)),1/ROW(施設用作成シート【入力例】!$B$18:$B$117),0),COLUMNS($B$11:J$11)),"")</f>
        <v/>
      </c>
      <c r="K28" s="138" t="str">
        <f t="array" ref="K28">IFERROR(INDEX(施設用作成シート【入力例】!$B$18:$P$117,MATCH(LARGE((施設用作成シート【入力例】!$C$18:$C$117=$D$8)*1/ROW(施設用作成シート【入力例】!$B$18:$B$117),ROWS($B$12:$B28)),1/ROW(施設用作成シート【入力例】!$B$18:$B$117),0),COLUMNS($B$11:K$11)),"")</f>
        <v/>
      </c>
      <c r="L28" s="138" t="str">
        <f t="array" ref="L28">IFERROR(INDEX(施設用作成シート【入力例】!$B$18:$P$117,MATCH(LARGE((施設用作成シート【入力例】!$C$18:$C$117=$D$8)*1/ROW(施設用作成シート【入力例】!$B$18:$B$117),ROWS($B$12:$B28)),1/ROW(施設用作成シート【入力例】!$B$18:$B$117),0),COLUMNS($B$11:L$11)),"")</f>
        <v/>
      </c>
      <c r="M28" s="138" t="str">
        <f t="array" ref="M28">IFERROR(INDEX(施設用作成シート【入力例】!$B$18:$P$117,MATCH(LARGE((施設用作成シート【入力例】!$C$18:$C$117=$D$8)*1/ROW(施設用作成シート【入力例】!$B$18:$B$117),ROWS($B$12:$B28)),1/ROW(施設用作成シート【入力例】!$B$18:$B$117),0),COLUMNS($B$11:M$11)),"")</f>
        <v/>
      </c>
      <c r="N28" s="138" t="str">
        <f t="array" ref="N28">IFERROR(INDEX(施設用作成シート【入力例】!$B$18:$P$117,MATCH(LARGE((施設用作成シート【入力例】!$C$18:$C$117=$D$8)*1/ROW(施設用作成シート【入力例】!$B$18:$B$117),ROWS($B$12:$B28)),1/ROW(施設用作成シート【入力例】!$B$18:$B$117),0),COLUMNS($B$11:N$11)),"")</f>
        <v/>
      </c>
      <c r="O28" s="151" t="str">
        <f t="array" ref="O28">IFERROR(INDEX(施設用作成シート【入力例】!$B$18:$P$117,MATCH(LARGE((施設用作成シート【入力例】!$C$18:$C$117=$D$8)*1/ROW(施設用作成シート【入力例】!$B$18:$B$117),ROWS($B$12:$B28)),1/ROW(施設用作成シート【入力例】!$B$18:$B$117),0),COLUMNS($B$11:O$11)),"")</f>
        <v/>
      </c>
    </row>
    <row r="29" spans="2:15" ht="19.5">
      <c r="B29" s="138" t="str">
        <f t="array" ref="B29">IFERROR(INDEX(施設用作成シート【入力例】!$B$18:$P$117,MATCH(LARGE((施設用作成シート【入力例】!$C$18:$C$117=$D$8)*1/ROW(施設用作成シート【入力例】!$B$18:$B$117),ROWS($B$12:$B29)),1/ROW(施設用作成シート【入力例】!$B$18:$B$117),0),COLUMNS($B$11:B$11)),"")</f>
        <v/>
      </c>
      <c r="C29" s="138" t="str">
        <f t="array" ref="C29">IFERROR(INDEX(施設用作成シート【入力例】!$B$18:$P$117,MATCH(LARGE((施設用作成シート【入力例】!$C$18:$C$117=$D$8)*1/ROW(施設用作成シート【入力例】!$B$18:$B$117),ROWS($B$12:$B29)),1/ROW(施設用作成シート【入力例】!$B$18:$B$117),0),COLUMNS($B$11:C$11)),"")</f>
        <v/>
      </c>
      <c r="D29" s="138" t="str">
        <f t="array" ref="D29">IFERROR(INDEX(施設用作成シート【入力例】!$B$18:$P$117,MATCH(LARGE((施設用作成シート【入力例】!$C$18:$C$117=$D$8)*1/ROW(施設用作成シート【入力例】!$B$18:$B$117),ROWS($B$12:$B29)),1/ROW(施設用作成シート【入力例】!$B$18:$B$117),0),COLUMNS($B$11:D$11)),"")</f>
        <v/>
      </c>
      <c r="E29" s="157" t="str">
        <f t="array" ref="E29">IFERROR(INDEX(施設用作成シート【入力例】!$B$18:$P$117,MATCH(LARGE((施設用作成シート【入力例】!$C$18:$C$117=$D$8)*1/ROW(施設用作成シート【入力例】!$B$18:$B$117),ROWS($B$12:$B29)),1/ROW(施設用作成シート【入力例】!$B$18:$B$117),0),COLUMNS($B$11:E$11)),"")</f>
        <v/>
      </c>
      <c r="F29" s="151" t="str">
        <f t="array" ref="F29">IFERROR(INDEX(施設用作成シート【入力例】!$B$18:$P$117,MATCH(LARGE((施設用作成シート【入力例】!$C$18:$C$117=$D$8)*1/ROW(施設用作成シート【入力例】!$B$18:$B$117),ROWS($B$12:$B29)),1/ROW(施設用作成シート【入力例】!$B$18:$B$117),0),COLUMNS($B$11:F$11)),"")</f>
        <v/>
      </c>
      <c r="G29" s="151" t="str">
        <f t="array" ref="G29">IFERROR(INDEX(施設用作成シート【入力例】!$B$18:$P$117,MATCH(LARGE((施設用作成シート【入力例】!$C$18:$C$117=$D$8)*1/ROW(施設用作成シート【入力例】!$B$18:$B$117),ROWS($B$12:$B29)),1/ROW(施設用作成シート【入力例】!$B$18:$B$117),0),COLUMNS($B$11:G$11)),"")</f>
        <v/>
      </c>
      <c r="H29" s="151" t="str">
        <f t="array" ref="H29">IFERROR(INDEX(施設用作成シート【入力例】!$B$18:$P$117,MATCH(LARGE((施設用作成シート【入力例】!$C$18:$C$117=$D$8)*1/ROW(施設用作成シート【入力例】!$B$18:$B$117),ROWS($B$12:$B29)),1/ROW(施設用作成シート【入力例】!$B$18:$B$117),0),COLUMNS($B$11:H$11)),"")</f>
        <v/>
      </c>
      <c r="I29" s="138" t="str">
        <f t="array" ref="I29">IFERROR(INDEX(施設用作成シート【入力例】!$B$18:$P$117,MATCH(LARGE((施設用作成シート【入力例】!$C$18:$C$117=$D$8)*1/ROW(施設用作成シート【入力例】!$B$18:$B$117),ROWS($B$12:$B29)),1/ROW(施設用作成シート【入力例】!$B$18:$B$117),0),COLUMNS($B$11:I$11)),"")</f>
        <v/>
      </c>
      <c r="J29" s="142" t="str">
        <f t="array" ref="J29">IFERROR(INDEX(施設用作成シート【入力例】!$B$18:$P$117,MATCH(LARGE((施設用作成シート【入力例】!$C$18:$C$117=$D$8)*1/ROW(施設用作成シート【入力例】!$B$18:$B$117),ROWS($B$12:$B29)),1/ROW(施設用作成シート【入力例】!$B$18:$B$117),0),COLUMNS($B$11:J$11)),"")</f>
        <v/>
      </c>
      <c r="K29" s="138" t="str">
        <f t="array" ref="K29">IFERROR(INDEX(施設用作成シート【入力例】!$B$18:$P$117,MATCH(LARGE((施設用作成シート【入力例】!$C$18:$C$117=$D$8)*1/ROW(施設用作成シート【入力例】!$B$18:$B$117),ROWS($B$12:$B29)),1/ROW(施設用作成シート【入力例】!$B$18:$B$117),0),COLUMNS($B$11:K$11)),"")</f>
        <v/>
      </c>
      <c r="L29" s="138" t="str">
        <f t="array" ref="L29">IFERROR(INDEX(施設用作成シート【入力例】!$B$18:$P$117,MATCH(LARGE((施設用作成シート【入力例】!$C$18:$C$117=$D$8)*1/ROW(施設用作成シート【入力例】!$B$18:$B$117),ROWS($B$12:$B29)),1/ROW(施設用作成シート【入力例】!$B$18:$B$117),0),COLUMNS($B$11:L$11)),"")</f>
        <v/>
      </c>
      <c r="M29" s="138" t="str">
        <f t="array" ref="M29">IFERROR(INDEX(施設用作成シート【入力例】!$B$18:$P$117,MATCH(LARGE((施設用作成シート【入力例】!$C$18:$C$117=$D$8)*1/ROW(施設用作成シート【入力例】!$B$18:$B$117),ROWS($B$12:$B29)),1/ROW(施設用作成シート【入力例】!$B$18:$B$117),0),COLUMNS($B$11:M$11)),"")</f>
        <v/>
      </c>
      <c r="N29" s="138" t="str">
        <f t="array" ref="N29">IFERROR(INDEX(施設用作成シート【入力例】!$B$18:$P$117,MATCH(LARGE((施設用作成シート【入力例】!$C$18:$C$117=$D$8)*1/ROW(施設用作成シート【入力例】!$B$18:$B$117),ROWS($B$12:$B29)),1/ROW(施設用作成シート【入力例】!$B$18:$B$117),0),COLUMNS($B$11:N$11)),"")</f>
        <v/>
      </c>
      <c r="O29" s="151" t="str">
        <f t="array" ref="O29">IFERROR(INDEX(施設用作成シート【入力例】!$B$18:$P$117,MATCH(LARGE((施設用作成シート【入力例】!$C$18:$C$117=$D$8)*1/ROW(施設用作成シート【入力例】!$B$18:$B$117),ROWS($B$12:$B29)),1/ROW(施設用作成シート【入力例】!$B$18:$B$117),0),COLUMNS($B$11:O$11)),"")</f>
        <v/>
      </c>
    </row>
    <row r="30" spans="2:15" ht="19.5">
      <c r="B30" s="138" t="str">
        <f t="array" ref="B30">IFERROR(INDEX(施設用作成シート【入力例】!$B$18:$P$117,MATCH(LARGE((施設用作成シート【入力例】!$C$18:$C$117=$D$8)*1/ROW(施設用作成シート【入力例】!$B$18:$B$117),ROWS($B$12:$B30)),1/ROW(施設用作成シート【入力例】!$B$18:$B$117),0),COLUMNS($B$11:B$11)),"")</f>
        <v/>
      </c>
      <c r="C30" s="138" t="str">
        <f t="array" ref="C30">IFERROR(INDEX(施設用作成シート【入力例】!$B$18:$P$117,MATCH(LARGE((施設用作成シート【入力例】!$C$18:$C$117=$D$8)*1/ROW(施設用作成シート【入力例】!$B$18:$B$117),ROWS($B$12:$B30)),1/ROW(施設用作成シート【入力例】!$B$18:$B$117),0),COLUMNS($B$11:C$11)),"")</f>
        <v/>
      </c>
      <c r="D30" s="138" t="str">
        <f t="array" ref="D30">IFERROR(INDEX(施設用作成シート【入力例】!$B$18:$P$117,MATCH(LARGE((施設用作成シート【入力例】!$C$18:$C$117=$D$8)*1/ROW(施設用作成シート【入力例】!$B$18:$B$117),ROWS($B$12:$B30)),1/ROW(施設用作成シート【入力例】!$B$18:$B$117),0),COLUMNS($B$11:D$11)),"")</f>
        <v/>
      </c>
      <c r="E30" s="157" t="str">
        <f t="array" ref="E30">IFERROR(INDEX(施設用作成シート【入力例】!$B$18:$P$117,MATCH(LARGE((施設用作成シート【入力例】!$C$18:$C$117=$D$8)*1/ROW(施設用作成シート【入力例】!$B$18:$B$117),ROWS($B$12:$B30)),1/ROW(施設用作成シート【入力例】!$B$18:$B$117),0),COLUMNS($B$11:E$11)),"")</f>
        <v/>
      </c>
      <c r="F30" s="151" t="str">
        <f t="array" ref="F30">IFERROR(INDEX(施設用作成シート【入力例】!$B$18:$P$117,MATCH(LARGE((施設用作成シート【入力例】!$C$18:$C$117=$D$8)*1/ROW(施設用作成シート【入力例】!$B$18:$B$117),ROWS($B$12:$B30)),1/ROW(施設用作成シート【入力例】!$B$18:$B$117),0),COLUMNS($B$11:F$11)),"")</f>
        <v/>
      </c>
      <c r="G30" s="151" t="str">
        <f t="array" ref="G30">IFERROR(INDEX(施設用作成シート【入力例】!$B$18:$P$117,MATCH(LARGE((施設用作成シート【入力例】!$C$18:$C$117=$D$8)*1/ROW(施設用作成シート【入力例】!$B$18:$B$117),ROWS($B$12:$B30)),1/ROW(施設用作成シート【入力例】!$B$18:$B$117),0),COLUMNS($B$11:G$11)),"")</f>
        <v/>
      </c>
      <c r="H30" s="151" t="str">
        <f t="array" ref="H30">IFERROR(INDEX(施設用作成シート【入力例】!$B$18:$P$117,MATCH(LARGE((施設用作成シート【入力例】!$C$18:$C$117=$D$8)*1/ROW(施設用作成シート【入力例】!$B$18:$B$117),ROWS($B$12:$B30)),1/ROW(施設用作成シート【入力例】!$B$18:$B$117),0),COLUMNS($B$11:H$11)),"")</f>
        <v/>
      </c>
      <c r="I30" s="138" t="str">
        <f t="array" ref="I30">IFERROR(INDEX(施設用作成シート【入力例】!$B$18:$P$117,MATCH(LARGE((施設用作成シート【入力例】!$C$18:$C$117=$D$8)*1/ROW(施設用作成シート【入力例】!$B$18:$B$117),ROWS($B$12:$B30)),1/ROW(施設用作成シート【入力例】!$B$18:$B$117),0),COLUMNS($B$11:I$11)),"")</f>
        <v/>
      </c>
      <c r="J30" s="142" t="str">
        <f t="array" ref="J30">IFERROR(INDEX(施設用作成シート【入力例】!$B$18:$P$117,MATCH(LARGE((施設用作成シート【入力例】!$C$18:$C$117=$D$8)*1/ROW(施設用作成シート【入力例】!$B$18:$B$117),ROWS($B$12:$B30)),1/ROW(施設用作成シート【入力例】!$B$18:$B$117),0),COLUMNS($B$11:J$11)),"")</f>
        <v/>
      </c>
      <c r="K30" s="138" t="str">
        <f t="array" ref="K30">IFERROR(INDEX(施設用作成シート【入力例】!$B$18:$P$117,MATCH(LARGE((施設用作成シート【入力例】!$C$18:$C$117=$D$8)*1/ROW(施設用作成シート【入力例】!$B$18:$B$117),ROWS($B$12:$B30)),1/ROW(施設用作成シート【入力例】!$B$18:$B$117),0),COLUMNS($B$11:K$11)),"")</f>
        <v/>
      </c>
      <c r="L30" s="138" t="str">
        <f t="array" ref="L30">IFERROR(INDEX(施設用作成シート【入力例】!$B$18:$P$117,MATCH(LARGE((施設用作成シート【入力例】!$C$18:$C$117=$D$8)*1/ROW(施設用作成シート【入力例】!$B$18:$B$117),ROWS($B$12:$B30)),1/ROW(施設用作成シート【入力例】!$B$18:$B$117),0),COLUMNS($B$11:L$11)),"")</f>
        <v/>
      </c>
      <c r="M30" s="138" t="str">
        <f t="array" ref="M30">IFERROR(INDEX(施設用作成シート【入力例】!$B$18:$P$117,MATCH(LARGE((施設用作成シート【入力例】!$C$18:$C$117=$D$8)*1/ROW(施設用作成シート【入力例】!$B$18:$B$117),ROWS($B$12:$B30)),1/ROW(施設用作成シート【入力例】!$B$18:$B$117),0),COLUMNS($B$11:M$11)),"")</f>
        <v/>
      </c>
      <c r="N30" s="138" t="str">
        <f t="array" ref="N30">IFERROR(INDEX(施設用作成シート【入力例】!$B$18:$P$117,MATCH(LARGE((施設用作成シート【入力例】!$C$18:$C$117=$D$8)*1/ROW(施設用作成シート【入力例】!$B$18:$B$117),ROWS($B$12:$B30)),1/ROW(施設用作成シート【入力例】!$B$18:$B$117),0),COLUMNS($B$11:N$11)),"")</f>
        <v/>
      </c>
      <c r="O30" s="151" t="str">
        <f t="array" ref="O30">IFERROR(INDEX(施設用作成シート【入力例】!$B$18:$P$117,MATCH(LARGE((施設用作成シート【入力例】!$C$18:$C$117=$D$8)*1/ROW(施設用作成シート【入力例】!$B$18:$B$117),ROWS($B$12:$B30)),1/ROW(施設用作成シート【入力例】!$B$18:$B$117),0),COLUMNS($B$11:O$11)),"")</f>
        <v/>
      </c>
    </row>
    <row r="31" spans="2:15" ht="19.5">
      <c r="B31" s="138" t="str">
        <f t="array" ref="B31">IFERROR(INDEX(施設用作成シート【入力例】!$B$18:$P$117,MATCH(LARGE((施設用作成シート【入力例】!$C$18:$C$117=$D$8)*1/ROW(施設用作成シート【入力例】!$B$18:$B$117),ROWS($B$12:$B31)),1/ROW(施設用作成シート【入力例】!$B$18:$B$117),0),COLUMNS($B$11:B$11)),"")</f>
        <v/>
      </c>
      <c r="C31" s="138" t="str">
        <f t="array" ref="C31">IFERROR(INDEX(施設用作成シート【入力例】!$B$18:$P$117,MATCH(LARGE((施設用作成シート【入力例】!$C$18:$C$117=$D$8)*1/ROW(施設用作成シート【入力例】!$B$18:$B$117),ROWS($B$12:$B31)),1/ROW(施設用作成シート【入力例】!$B$18:$B$117),0),COLUMNS($B$11:C$11)),"")</f>
        <v/>
      </c>
      <c r="D31" s="138" t="str">
        <f t="array" ref="D31">IFERROR(INDEX(施設用作成シート【入力例】!$B$18:$P$117,MATCH(LARGE((施設用作成シート【入力例】!$C$18:$C$117=$D$8)*1/ROW(施設用作成シート【入力例】!$B$18:$B$117),ROWS($B$12:$B31)),1/ROW(施設用作成シート【入力例】!$B$18:$B$117),0),COLUMNS($B$11:D$11)),"")</f>
        <v/>
      </c>
      <c r="E31" s="157" t="str">
        <f t="array" ref="E31">IFERROR(INDEX(施設用作成シート【入力例】!$B$18:$P$117,MATCH(LARGE((施設用作成シート【入力例】!$C$18:$C$117=$D$8)*1/ROW(施設用作成シート【入力例】!$B$18:$B$117),ROWS($B$12:$B31)),1/ROW(施設用作成シート【入力例】!$B$18:$B$117),0),COLUMNS($B$11:E$11)),"")</f>
        <v/>
      </c>
      <c r="F31" s="151" t="str">
        <f t="array" ref="F31">IFERROR(INDEX(施設用作成シート【入力例】!$B$18:$P$117,MATCH(LARGE((施設用作成シート【入力例】!$C$18:$C$117=$D$8)*1/ROW(施設用作成シート【入力例】!$B$18:$B$117),ROWS($B$12:$B31)),1/ROW(施設用作成シート【入力例】!$B$18:$B$117),0),COLUMNS($B$11:F$11)),"")</f>
        <v/>
      </c>
      <c r="G31" s="151" t="str">
        <f t="array" ref="G31">IFERROR(INDEX(施設用作成シート【入力例】!$B$18:$P$117,MATCH(LARGE((施設用作成シート【入力例】!$C$18:$C$117=$D$8)*1/ROW(施設用作成シート【入力例】!$B$18:$B$117),ROWS($B$12:$B31)),1/ROW(施設用作成シート【入力例】!$B$18:$B$117),0),COLUMNS($B$11:G$11)),"")</f>
        <v/>
      </c>
      <c r="H31" s="151" t="str">
        <f t="array" ref="H31">IFERROR(INDEX(施設用作成シート【入力例】!$B$18:$P$117,MATCH(LARGE((施設用作成シート【入力例】!$C$18:$C$117=$D$8)*1/ROW(施設用作成シート【入力例】!$B$18:$B$117),ROWS($B$12:$B31)),1/ROW(施設用作成シート【入力例】!$B$18:$B$117),0),COLUMNS($B$11:H$11)),"")</f>
        <v/>
      </c>
      <c r="I31" s="138" t="str">
        <f t="array" ref="I31">IFERROR(INDEX(施設用作成シート【入力例】!$B$18:$P$117,MATCH(LARGE((施設用作成シート【入力例】!$C$18:$C$117=$D$8)*1/ROW(施設用作成シート【入力例】!$B$18:$B$117),ROWS($B$12:$B31)),1/ROW(施設用作成シート【入力例】!$B$18:$B$117),0),COLUMNS($B$11:I$11)),"")</f>
        <v/>
      </c>
      <c r="J31" s="142" t="str">
        <f t="array" ref="J31">IFERROR(INDEX(施設用作成シート【入力例】!$B$18:$P$117,MATCH(LARGE((施設用作成シート【入力例】!$C$18:$C$117=$D$8)*1/ROW(施設用作成シート【入力例】!$B$18:$B$117),ROWS($B$12:$B31)),1/ROW(施設用作成シート【入力例】!$B$18:$B$117),0),COLUMNS($B$11:J$11)),"")</f>
        <v/>
      </c>
      <c r="K31" s="138" t="str">
        <f t="array" ref="K31">IFERROR(INDEX(施設用作成シート【入力例】!$B$18:$P$117,MATCH(LARGE((施設用作成シート【入力例】!$C$18:$C$117=$D$8)*1/ROW(施設用作成シート【入力例】!$B$18:$B$117),ROWS($B$12:$B31)),1/ROW(施設用作成シート【入力例】!$B$18:$B$117),0),COLUMNS($B$11:K$11)),"")</f>
        <v/>
      </c>
      <c r="L31" s="138" t="str">
        <f t="array" ref="L31">IFERROR(INDEX(施設用作成シート【入力例】!$B$18:$P$117,MATCH(LARGE((施設用作成シート【入力例】!$C$18:$C$117=$D$8)*1/ROW(施設用作成シート【入力例】!$B$18:$B$117),ROWS($B$12:$B31)),1/ROW(施設用作成シート【入力例】!$B$18:$B$117),0),COLUMNS($B$11:L$11)),"")</f>
        <v/>
      </c>
      <c r="M31" s="138" t="str">
        <f t="array" ref="M31">IFERROR(INDEX(施設用作成シート【入力例】!$B$18:$P$117,MATCH(LARGE((施設用作成シート【入力例】!$C$18:$C$117=$D$8)*1/ROW(施設用作成シート【入力例】!$B$18:$B$117),ROWS($B$12:$B31)),1/ROW(施設用作成シート【入力例】!$B$18:$B$117),0),COLUMNS($B$11:M$11)),"")</f>
        <v/>
      </c>
      <c r="N31" s="138" t="str">
        <f t="array" ref="N31">IFERROR(INDEX(施設用作成シート【入力例】!$B$18:$P$117,MATCH(LARGE((施設用作成シート【入力例】!$C$18:$C$117=$D$8)*1/ROW(施設用作成シート【入力例】!$B$18:$B$117),ROWS($B$12:$B31)),1/ROW(施設用作成シート【入力例】!$B$18:$B$117),0),COLUMNS($B$11:N$11)),"")</f>
        <v/>
      </c>
      <c r="O31" s="151" t="str">
        <f t="array" ref="O31">IFERROR(INDEX(施設用作成シート【入力例】!$B$18:$P$117,MATCH(LARGE((施設用作成シート【入力例】!$C$18:$C$117=$D$8)*1/ROW(施設用作成シート【入力例】!$B$18:$B$117),ROWS($B$12:$B31)),1/ROW(施設用作成シート【入力例】!$B$18:$B$117),0),COLUMNS($B$11:O$11)),"")</f>
        <v/>
      </c>
    </row>
    <row r="32" spans="2:15" ht="19.5">
      <c r="B32" s="138" t="str">
        <f t="array" ref="B32">IFERROR(INDEX(施設用作成シート【入力例】!$B$18:$P$117,MATCH(LARGE((施設用作成シート【入力例】!$C$18:$C$117=$D$8)*1/ROW(施設用作成シート【入力例】!$B$18:$B$117),ROWS($B$12:$B32)),1/ROW(施設用作成シート【入力例】!$B$18:$B$117),0),COLUMNS($B$11:B$11)),"")</f>
        <v/>
      </c>
      <c r="C32" s="138" t="str">
        <f t="array" ref="C32">IFERROR(INDEX(施設用作成シート【入力例】!$B$18:$P$117,MATCH(LARGE((施設用作成シート【入力例】!$C$18:$C$117=$D$8)*1/ROW(施設用作成シート【入力例】!$B$18:$B$117),ROWS($B$12:$B32)),1/ROW(施設用作成シート【入力例】!$B$18:$B$117),0),COLUMNS($B$11:C$11)),"")</f>
        <v/>
      </c>
      <c r="D32" s="138" t="str">
        <f t="array" ref="D32">IFERROR(INDEX(施設用作成シート【入力例】!$B$18:$P$117,MATCH(LARGE((施設用作成シート【入力例】!$C$18:$C$117=$D$8)*1/ROW(施設用作成シート【入力例】!$B$18:$B$117),ROWS($B$12:$B32)),1/ROW(施設用作成シート【入力例】!$B$18:$B$117),0),COLUMNS($B$11:D$11)),"")</f>
        <v/>
      </c>
      <c r="E32" s="157" t="str">
        <f t="array" ref="E32">IFERROR(INDEX(施設用作成シート【入力例】!$B$18:$P$117,MATCH(LARGE((施設用作成シート【入力例】!$C$18:$C$117=$D$8)*1/ROW(施設用作成シート【入力例】!$B$18:$B$117),ROWS($B$12:$B32)),1/ROW(施設用作成シート【入力例】!$B$18:$B$117),0),COLUMNS($B$11:E$11)),"")</f>
        <v/>
      </c>
      <c r="F32" s="151" t="str">
        <f t="array" ref="F32">IFERROR(INDEX(施設用作成シート【入力例】!$B$18:$P$117,MATCH(LARGE((施設用作成シート【入力例】!$C$18:$C$117=$D$8)*1/ROW(施設用作成シート【入力例】!$B$18:$B$117),ROWS($B$12:$B32)),1/ROW(施設用作成シート【入力例】!$B$18:$B$117),0),COLUMNS($B$11:F$11)),"")</f>
        <v/>
      </c>
      <c r="G32" s="151" t="str">
        <f t="array" ref="G32">IFERROR(INDEX(施設用作成シート【入力例】!$B$18:$P$117,MATCH(LARGE((施設用作成シート【入力例】!$C$18:$C$117=$D$8)*1/ROW(施設用作成シート【入力例】!$B$18:$B$117),ROWS($B$12:$B32)),1/ROW(施設用作成シート【入力例】!$B$18:$B$117),0),COLUMNS($B$11:G$11)),"")</f>
        <v/>
      </c>
      <c r="H32" s="151" t="str">
        <f t="array" ref="H32">IFERROR(INDEX(施設用作成シート【入力例】!$B$18:$P$117,MATCH(LARGE((施設用作成シート【入力例】!$C$18:$C$117=$D$8)*1/ROW(施設用作成シート【入力例】!$B$18:$B$117),ROWS($B$12:$B32)),1/ROW(施設用作成シート【入力例】!$B$18:$B$117),0),COLUMNS($B$11:H$11)),"")</f>
        <v/>
      </c>
      <c r="I32" s="138" t="str">
        <f t="array" ref="I32">IFERROR(INDEX(施設用作成シート【入力例】!$B$18:$P$117,MATCH(LARGE((施設用作成シート【入力例】!$C$18:$C$117=$D$8)*1/ROW(施設用作成シート【入力例】!$B$18:$B$117),ROWS($B$12:$B32)),1/ROW(施設用作成シート【入力例】!$B$18:$B$117),0),COLUMNS($B$11:I$11)),"")</f>
        <v/>
      </c>
      <c r="J32" s="142" t="str">
        <f t="array" ref="J32">IFERROR(INDEX(施設用作成シート【入力例】!$B$18:$P$117,MATCH(LARGE((施設用作成シート【入力例】!$C$18:$C$117=$D$8)*1/ROW(施設用作成シート【入力例】!$B$18:$B$117),ROWS($B$12:$B32)),1/ROW(施設用作成シート【入力例】!$B$18:$B$117),0),COLUMNS($B$11:J$11)),"")</f>
        <v/>
      </c>
      <c r="K32" s="138" t="str">
        <f t="array" ref="K32">IFERROR(INDEX(施設用作成シート【入力例】!$B$18:$P$117,MATCH(LARGE((施設用作成シート【入力例】!$C$18:$C$117=$D$8)*1/ROW(施設用作成シート【入力例】!$B$18:$B$117),ROWS($B$12:$B32)),1/ROW(施設用作成シート【入力例】!$B$18:$B$117),0),COLUMNS($B$11:K$11)),"")</f>
        <v/>
      </c>
      <c r="L32" s="138" t="str">
        <f t="array" ref="L32">IFERROR(INDEX(施設用作成シート【入力例】!$B$18:$P$117,MATCH(LARGE((施設用作成シート【入力例】!$C$18:$C$117=$D$8)*1/ROW(施設用作成シート【入力例】!$B$18:$B$117),ROWS($B$12:$B32)),1/ROW(施設用作成シート【入力例】!$B$18:$B$117),0),COLUMNS($B$11:L$11)),"")</f>
        <v/>
      </c>
      <c r="M32" s="138" t="str">
        <f t="array" ref="M32">IFERROR(INDEX(施設用作成シート【入力例】!$B$18:$P$117,MATCH(LARGE((施設用作成シート【入力例】!$C$18:$C$117=$D$8)*1/ROW(施設用作成シート【入力例】!$B$18:$B$117),ROWS($B$12:$B32)),1/ROW(施設用作成シート【入力例】!$B$18:$B$117),0),COLUMNS($B$11:M$11)),"")</f>
        <v/>
      </c>
      <c r="N32" s="138" t="str">
        <f t="array" ref="N32">IFERROR(INDEX(施設用作成シート【入力例】!$B$18:$P$117,MATCH(LARGE((施設用作成シート【入力例】!$C$18:$C$117=$D$8)*1/ROW(施設用作成シート【入力例】!$B$18:$B$117),ROWS($B$12:$B32)),1/ROW(施設用作成シート【入力例】!$B$18:$B$117),0),COLUMNS($B$11:N$11)),"")</f>
        <v/>
      </c>
      <c r="O32" s="151" t="str">
        <f t="array" ref="O32">IFERROR(INDEX(施設用作成シート【入力例】!$B$18:$P$117,MATCH(LARGE((施設用作成シート【入力例】!$C$18:$C$117=$D$8)*1/ROW(施設用作成シート【入力例】!$B$18:$B$117),ROWS($B$12:$B32)),1/ROW(施設用作成シート【入力例】!$B$18:$B$117),0),COLUMNS($B$11:O$11)),"")</f>
        <v/>
      </c>
    </row>
    <row r="33" spans="2:15" ht="19.5">
      <c r="B33" s="138" t="str">
        <f t="array" ref="B33">IFERROR(INDEX(施設用作成シート【入力例】!$B$18:$P$117,MATCH(LARGE((施設用作成シート【入力例】!$C$18:$C$117=$D$8)*1/ROW(施設用作成シート【入力例】!$B$18:$B$117),ROWS($B$12:$B33)),1/ROW(施設用作成シート【入力例】!$B$18:$B$117),0),COLUMNS($B$11:B$11)),"")</f>
        <v/>
      </c>
      <c r="C33" s="138" t="str">
        <f t="array" ref="C33">IFERROR(INDEX(施設用作成シート【入力例】!$B$18:$P$117,MATCH(LARGE((施設用作成シート【入力例】!$C$18:$C$117=$D$8)*1/ROW(施設用作成シート【入力例】!$B$18:$B$117),ROWS($B$12:$B33)),1/ROW(施設用作成シート【入力例】!$B$18:$B$117),0),COLUMNS($B$11:C$11)),"")</f>
        <v/>
      </c>
      <c r="D33" s="138" t="str">
        <f t="array" ref="D33">IFERROR(INDEX(施設用作成シート【入力例】!$B$18:$P$117,MATCH(LARGE((施設用作成シート【入力例】!$C$18:$C$117=$D$8)*1/ROW(施設用作成シート【入力例】!$B$18:$B$117),ROWS($B$12:$B33)),1/ROW(施設用作成シート【入力例】!$B$18:$B$117),0),COLUMNS($B$11:D$11)),"")</f>
        <v/>
      </c>
      <c r="E33" s="157" t="str">
        <f t="array" ref="E33">IFERROR(INDEX(施設用作成シート【入力例】!$B$18:$P$117,MATCH(LARGE((施設用作成シート【入力例】!$C$18:$C$117=$D$8)*1/ROW(施設用作成シート【入力例】!$B$18:$B$117),ROWS($B$12:$B33)),1/ROW(施設用作成シート【入力例】!$B$18:$B$117),0),COLUMNS($B$11:E$11)),"")</f>
        <v/>
      </c>
      <c r="F33" s="151" t="str">
        <f t="array" ref="F33">IFERROR(INDEX(施設用作成シート【入力例】!$B$18:$P$117,MATCH(LARGE((施設用作成シート【入力例】!$C$18:$C$117=$D$8)*1/ROW(施設用作成シート【入力例】!$B$18:$B$117),ROWS($B$12:$B33)),1/ROW(施設用作成シート【入力例】!$B$18:$B$117),0),COLUMNS($B$11:F$11)),"")</f>
        <v/>
      </c>
      <c r="G33" s="151" t="str">
        <f t="array" ref="G33">IFERROR(INDEX(施設用作成シート【入力例】!$B$18:$P$117,MATCH(LARGE((施設用作成シート【入力例】!$C$18:$C$117=$D$8)*1/ROW(施設用作成シート【入力例】!$B$18:$B$117),ROWS($B$12:$B33)),1/ROW(施設用作成シート【入力例】!$B$18:$B$117),0),COLUMNS($B$11:G$11)),"")</f>
        <v/>
      </c>
      <c r="H33" s="151" t="str">
        <f t="array" ref="H33">IFERROR(INDEX(施設用作成シート【入力例】!$B$18:$P$117,MATCH(LARGE((施設用作成シート【入力例】!$C$18:$C$117=$D$8)*1/ROW(施設用作成シート【入力例】!$B$18:$B$117),ROWS($B$12:$B33)),1/ROW(施設用作成シート【入力例】!$B$18:$B$117),0),COLUMNS($B$11:H$11)),"")</f>
        <v/>
      </c>
      <c r="I33" s="138" t="str">
        <f t="array" ref="I33">IFERROR(INDEX(施設用作成シート【入力例】!$B$18:$P$117,MATCH(LARGE((施設用作成シート【入力例】!$C$18:$C$117=$D$8)*1/ROW(施設用作成シート【入力例】!$B$18:$B$117),ROWS($B$12:$B33)),1/ROW(施設用作成シート【入力例】!$B$18:$B$117),0),COLUMNS($B$11:I$11)),"")</f>
        <v/>
      </c>
      <c r="J33" s="142" t="str">
        <f t="array" ref="J33">IFERROR(INDEX(施設用作成シート【入力例】!$B$18:$P$117,MATCH(LARGE((施設用作成シート【入力例】!$C$18:$C$117=$D$8)*1/ROW(施設用作成シート【入力例】!$B$18:$B$117),ROWS($B$12:$B33)),1/ROW(施設用作成シート【入力例】!$B$18:$B$117),0),COLUMNS($B$11:J$11)),"")</f>
        <v/>
      </c>
      <c r="K33" s="138" t="str">
        <f t="array" ref="K33">IFERROR(INDEX(施設用作成シート【入力例】!$B$18:$P$117,MATCH(LARGE((施設用作成シート【入力例】!$C$18:$C$117=$D$8)*1/ROW(施設用作成シート【入力例】!$B$18:$B$117),ROWS($B$12:$B33)),1/ROW(施設用作成シート【入力例】!$B$18:$B$117),0),COLUMNS($B$11:K$11)),"")</f>
        <v/>
      </c>
      <c r="L33" s="138" t="str">
        <f t="array" ref="L33">IFERROR(INDEX(施設用作成シート【入力例】!$B$18:$P$117,MATCH(LARGE((施設用作成シート【入力例】!$C$18:$C$117=$D$8)*1/ROW(施設用作成シート【入力例】!$B$18:$B$117),ROWS($B$12:$B33)),1/ROW(施設用作成シート【入力例】!$B$18:$B$117),0),COLUMNS($B$11:L$11)),"")</f>
        <v/>
      </c>
      <c r="M33" s="138" t="str">
        <f t="array" ref="M33">IFERROR(INDEX(施設用作成シート【入力例】!$B$18:$P$117,MATCH(LARGE((施設用作成シート【入力例】!$C$18:$C$117=$D$8)*1/ROW(施設用作成シート【入力例】!$B$18:$B$117),ROWS($B$12:$B33)),1/ROW(施設用作成シート【入力例】!$B$18:$B$117),0),COLUMNS($B$11:M$11)),"")</f>
        <v/>
      </c>
      <c r="N33" s="138" t="str">
        <f t="array" ref="N33">IFERROR(INDEX(施設用作成シート【入力例】!$B$18:$P$117,MATCH(LARGE((施設用作成シート【入力例】!$C$18:$C$117=$D$8)*1/ROW(施設用作成シート【入力例】!$B$18:$B$117),ROWS($B$12:$B33)),1/ROW(施設用作成シート【入力例】!$B$18:$B$117),0),COLUMNS($B$11:N$11)),"")</f>
        <v/>
      </c>
      <c r="O33" s="151" t="str">
        <f t="array" ref="O33">IFERROR(INDEX(施設用作成シート【入力例】!$B$18:$P$117,MATCH(LARGE((施設用作成シート【入力例】!$C$18:$C$117=$D$8)*1/ROW(施設用作成シート【入力例】!$B$18:$B$117),ROWS($B$12:$B33)),1/ROW(施設用作成シート【入力例】!$B$18:$B$117),0),COLUMNS($B$11:O$11)),"")</f>
        <v/>
      </c>
    </row>
    <row r="34" spans="2:15" ht="19.5">
      <c r="B34" s="138" t="str">
        <f t="array" ref="B34">IFERROR(INDEX(施設用作成シート【入力例】!$B$18:$P$117,MATCH(LARGE((施設用作成シート【入力例】!$C$18:$C$117=$D$8)*1/ROW(施設用作成シート【入力例】!$B$18:$B$117),ROWS($B$12:$B34)),1/ROW(施設用作成シート【入力例】!$B$18:$B$117),0),COLUMNS($B$11:B$11)),"")</f>
        <v/>
      </c>
      <c r="C34" s="138" t="str">
        <f t="array" ref="C34">IFERROR(INDEX(施設用作成シート【入力例】!$B$18:$P$117,MATCH(LARGE((施設用作成シート【入力例】!$C$18:$C$117=$D$8)*1/ROW(施設用作成シート【入力例】!$B$18:$B$117),ROWS($B$12:$B34)),1/ROW(施設用作成シート【入力例】!$B$18:$B$117),0),COLUMNS($B$11:C$11)),"")</f>
        <v/>
      </c>
      <c r="D34" s="138" t="str">
        <f t="array" ref="D34">IFERROR(INDEX(施設用作成シート【入力例】!$B$18:$P$117,MATCH(LARGE((施設用作成シート【入力例】!$C$18:$C$117=$D$8)*1/ROW(施設用作成シート【入力例】!$B$18:$B$117),ROWS($B$12:$B34)),1/ROW(施設用作成シート【入力例】!$B$18:$B$117),0),COLUMNS($B$11:D$11)),"")</f>
        <v/>
      </c>
      <c r="E34" s="157" t="str">
        <f t="array" ref="E34">IFERROR(INDEX(施設用作成シート【入力例】!$B$18:$P$117,MATCH(LARGE((施設用作成シート【入力例】!$C$18:$C$117=$D$8)*1/ROW(施設用作成シート【入力例】!$B$18:$B$117),ROWS($B$12:$B34)),1/ROW(施設用作成シート【入力例】!$B$18:$B$117),0),COLUMNS($B$11:E$11)),"")</f>
        <v/>
      </c>
      <c r="F34" s="151" t="str">
        <f t="array" ref="F34">IFERROR(INDEX(施設用作成シート【入力例】!$B$18:$P$117,MATCH(LARGE((施設用作成シート【入力例】!$C$18:$C$117=$D$8)*1/ROW(施設用作成シート【入力例】!$B$18:$B$117),ROWS($B$12:$B34)),1/ROW(施設用作成シート【入力例】!$B$18:$B$117),0),COLUMNS($B$11:F$11)),"")</f>
        <v/>
      </c>
      <c r="G34" s="151" t="str">
        <f t="array" ref="G34">IFERROR(INDEX(施設用作成シート【入力例】!$B$18:$P$117,MATCH(LARGE((施設用作成シート【入力例】!$C$18:$C$117=$D$8)*1/ROW(施設用作成シート【入力例】!$B$18:$B$117),ROWS($B$12:$B34)),1/ROW(施設用作成シート【入力例】!$B$18:$B$117),0),COLUMNS($B$11:G$11)),"")</f>
        <v/>
      </c>
      <c r="H34" s="151" t="str">
        <f t="array" ref="H34">IFERROR(INDEX(施設用作成シート【入力例】!$B$18:$P$117,MATCH(LARGE((施設用作成シート【入力例】!$C$18:$C$117=$D$8)*1/ROW(施設用作成シート【入力例】!$B$18:$B$117),ROWS($B$12:$B34)),1/ROW(施設用作成シート【入力例】!$B$18:$B$117),0),COLUMNS($B$11:H$11)),"")</f>
        <v/>
      </c>
      <c r="I34" s="138" t="str">
        <f t="array" ref="I34">IFERROR(INDEX(施設用作成シート【入力例】!$B$18:$P$117,MATCH(LARGE((施設用作成シート【入力例】!$C$18:$C$117=$D$8)*1/ROW(施設用作成シート【入力例】!$B$18:$B$117),ROWS($B$12:$B34)),1/ROW(施設用作成シート【入力例】!$B$18:$B$117),0),COLUMNS($B$11:I$11)),"")</f>
        <v/>
      </c>
      <c r="J34" s="142" t="str">
        <f t="array" ref="J34">IFERROR(INDEX(施設用作成シート【入力例】!$B$18:$P$117,MATCH(LARGE((施設用作成シート【入力例】!$C$18:$C$117=$D$8)*1/ROW(施設用作成シート【入力例】!$B$18:$B$117),ROWS($B$12:$B34)),1/ROW(施設用作成シート【入力例】!$B$18:$B$117),0),COLUMNS($B$11:J$11)),"")</f>
        <v/>
      </c>
      <c r="K34" s="138" t="str">
        <f t="array" ref="K34">IFERROR(INDEX(施設用作成シート【入力例】!$B$18:$P$117,MATCH(LARGE((施設用作成シート【入力例】!$C$18:$C$117=$D$8)*1/ROW(施設用作成シート【入力例】!$B$18:$B$117),ROWS($B$12:$B34)),1/ROW(施設用作成シート【入力例】!$B$18:$B$117),0),COLUMNS($B$11:K$11)),"")</f>
        <v/>
      </c>
      <c r="L34" s="138" t="str">
        <f t="array" ref="L34">IFERROR(INDEX(施設用作成シート【入力例】!$B$18:$P$117,MATCH(LARGE((施設用作成シート【入力例】!$C$18:$C$117=$D$8)*1/ROW(施設用作成シート【入力例】!$B$18:$B$117),ROWS($B$12:$B34)),1/ROW(施設用作成シート【入力例】!$B$18:$B$117),0),COLUMNS($B$11:L$11)),"")</f>
        <v/>
      </c>
      <c r="M34" s="138" t="str">
        <f t="array" ref="M34">IFERROR(INDEX(施設用作成シート【入力例】!$B$18:$P$117,MATCH(LARGE((施設用作成シート【入力例】!$C$18:$C$117=$D$8)*1/ROW(施設用作成シート【入力例】!$B$18:$B$117),ROWS($B$12:$B34)),1/ROW(施設用作成シート【入力例】!$B$18:$B$117),0),COLUMNS($B$11:M$11)),"")</f>
        <v/>
      </c>
      <c r="N34" s="138" t="str">
        <f t="array" ref="N34">IFERROR(INDEX(施設用作成シート【入力例】!$B$18:$P$117,MATCH(LARGE((施設用作成シート【入力例】!$C$18:$C$117=$D$8)*1/ROW(施設用作成シート【入力例】!$B$18:$B$117),ROWS($B$12:$B34)),1/ROW(施設用作成シート【入力例】!$B$18:$B$117),0),COLUMNS($B$11:N$11)),"")</f>
        <v/>
      </c>
      <c r="O34" s="151" t="str">
        <f t="array" ref="O34">IFERROR(INDEX(施設用作成シート【入力例】!$B$18:$P$117,MATCH(LARGE((施設用作成シート【入力例】!$C$18:$C$117=$D$8)*1/ROW(施設用作成シート【入力例】!$B$18:$B$117),ROWS($B$12:$B34)),1/ROW(施設用作成シート【入力例】!$B$18:$B$117),0),COLUMNS($B$11:O$11)),"")</f>
        <v/>
      </c>
    </row>
    <row r="35" spans="2:15" ht="19.5">
      <c r="B35" s="138" t="str">
        <f t="array" ref="B35">IFERROR(INDEX(施設用作成シート【入力例】!$B$18:$P$117,MATCH(LARGE((施設用作成シート【入力例】!$C$18:$C$117=$D$8)*1/ROW(施設用作成シート【入力例】!$B$18:$B$117),ROWS($B$12:$B35)),1/ROW(施設用作成シート【入力例】!$B$18:$B$117),0),COLUMNS($B$11:B$11)),"")</f>
        <v/>
      </c>
      <c r="C35" s="138" t="str">
        <f t="array" ref="C35">IFERROR(INDEX(施設用作成シート【入力例】!$B$18:$P$117,MATCH(LARGE((施設用作成シート【入力例】!$C$18:$C$117=$D$8)*1/ROW(施設用作成シート【入力例】!$B$18:$B$117),ROWS($B$12:$B35)),1/ROW(施設用作成シート【入力例】!$B$18:$B$117),0),COLUMNS($B$11:C$11)),"")</f>
        <v/>
      </c>
      <c r="D35" s="138" t="str">
        <f t="array" ref="D35">IFERROR(INDEX(施設用作成シート【入力例】!$B$18:$P$117,MATCH(LARGE((施設用作成シート【入力例】!$C$18:$C$117=$D$8)*1/ROW(施設用作成シート【入力例】!$B$18:$B$117),ROWS($B$12:$B35)),1/ROW(施設用作成シート【入力例】!$B$18:$B$117),0),COLUMNS($B$11:D$11)),"")</f>
        <v/>
      </c>
      <c r="E35" s="157" t="str">
        <f t="array" ref="E35">IFERROR(INDEX(施設用作成シート【入力例】!$B$18:$P$117,MATCH(LARGE((施設用作成シート【入力例】!$C$18:$C$117=$D$8)*1/ROW(施設用作成シート【入力例】!$B$18:$B$117),ROWS($B$12:$B35)),1/ROW(施設用作成シート【入力例】!$B$18:$B$117),0),COLUMNS($B$11:E$11)),"")</f>
        <v/>
      </c>
      <c r="F35" s="151" t="str">
        <f t="array" ref="F35">IFERROR(INDEX(施設用作成シート【入力例】!$B$18:$P$117,MATCH(LARGE((施設用作成シート【入力例】!$C$18:$C$117=$D$8)*1/ROW(施設用作成シート【入力例】!$B$18:$B$117),ROWS($B$12:$B35)),1/ROW(施設用作成シート【入力例】!$B$18:$B$117),0),COLUMNS($B$11:F$11)),"")</f>
        <v/>
      </c>
      <c r="G35" s="151" t="str">
        <f t="array" ref="G35">IFERROR(INDEX(施設用作成シート【入力例】!$B$18:$P$117,MATCH(LARGE((施設用作成シート【入力例】!$C$18:$C$117=$D$8)*1/ROW(施設用作成シート【入力例】!$B$18:$B$117),ROWS($B$12:$B35)),1/ROW(施設用作成シート【入力例】!$B$18:$B$117),0),COLUMNS($B$11:G$11)),"")</f>
        <v/>
      </c>
      <c r="H35" s="151" t="str">
        <f t="array" ref="H35">IFERROR(INDEX(施設用作成シート【入力例】!$B$18:$P$117,MATCH(LARGE((施設用作成シート【入力例】!$C$18:$C$117=$D$8)*1/ROW(施設用作成シート【入力例】!$B$18:$B$117),ROWS($B$12:$B35)),1/ROW(施設用作成シート【入力例】!$B$18:$B$117),0),COLUMNS($B$11:H$11)),"")</f>
        <v/>
      </c>
      <c r="I35" s="138" t="str">
        <f t="array" ref="I35">IFERROR(INDEX(施設用作成シート【入力例】!$B$18:$P$117,MATCH(LARGE((施設用作成シート【入力例】!$C$18:$C$117=$D$8)*1/ROW(施設用作成シート【入力例】!$B$18:$B$117),ROWS($B$12:$B35)),1/ROW(施設用作成シート【入力例】!$B$18:$B$117),0),COLUMNS($B$11:I$11)),"")</f>
        <v/>
      </c>
      <c r="J35" s="142" t="str">
        <f t="array" ref="J35">IFERROR(INDEX(施設用作成シート【入力例】!$B$18:$P$117,MATCH(LARGE((施設用作成シート【入力例】!$C$18:$C$117=$D$8)*1/ROW(施設用作成シート【入力例】!$B$18:$B$117),ROWS($B$12:$B35)),1/ROW(施設用作成シート【入力例】!$B$18:$B$117),0),COLUMNS($B$11:J$11)),"")</f>
        <v/>
      </c>
      <c r="K35" s="138" t="str">
        <f t="array" ref="K35">IFERROR(INDEX(施設用作成シート【入力例】!$B$18:$P$117,MATCH(LARGE((施設用作成シート【入力例】!$C$18:$C$117=$D$8)*1/ROW(施設用作成シート【入力例】!$B$18:$B$117),ROWS($B$12:$B35)),1/ROW(施設用作成シート【入力例】!$B$18:$B$117),0),COLUMNS($B$11:K$11)),"")</f>
        <v/>
      </c>
      <c r="L35" s="138" t="str">
        <f t="array" ref="L35">IFERROR(INDEX(施設用作成シート【入力例】!$B$18:$P$117,MATCH(LARGE((施設用作成シート【入力例】!$C$18:$C$117=$D$8)*1/ROW(施設用作成シート【入力例】!$B$18:$B$117),ROWS($B$12:$B35)),1/ROW(施設用作成シート【入力例】!$B$18:$B$117),0),COLUMNS($B$11:L$11)),"")</f>
        <v/>
      </c>
      <c r="M35" s="138" t="str">
        <f t="array" ref="M35">IFERROR(INDEX(施設用作成シート【入力例】!$B$18:$P$117,MATCH(LARGE((施設用作成シート【入力例】!$C$18:$C$117=$D$8)*1/ROW(施設用作成シート【入力例】!$B$18:$B$117),ROWS($B$12:$B35)),1/ROW(施設用作成シート【入力例】!$B$18:$B$117),0),COLUMNS($B$11:M$11)),"")</f>
        <v/>
      </c>
      <c r="N35" s="138" t="str">
        <f t="array" ref="N35">IFERROR(INDEX(施設用作成シート【入力例】!$B$18:$P$117,MATCH(LARGE((施設用作成シート【入力例】!$C$18:$C$117=$D$8)*1/ROW(施設用作成シート【入力例】!$B$18:$B$117),ROWS($B$12:$B35)),1/ROW(施設用作成シート【入力例】!$B$18:$B$117),0),COLUMNS($B$11:N$11)),"")</f>
        <v/>
      </c>
      <c r="O35" s="151" t="str">
        <f t="array" ref="O35">IFERROR(INDEX(施設用作成シート【入力例】!$B$18:$P$117,MATCH(LARGE((施設用作成シート【入力例】!$C$18:$C$117=$D$8)*1/ROW(施設用作成シート【入力例】!$B$18:$B$117),ROWS($B$12:$B35)),1/ROW(施設用作成シート【入力例】!$B$18:$B$117),0),COLUMNS($B$11:O$11)),"")</f>
        <v/>
      </c>
    </row>
    <row r="36" spans="2:15" ht="19.5">
      <c r="B36" s="138" t="str">
        <f t="array" ref="B36">IFERROR(INDEX(施設用作成シート【入力例】!$B$18:$P$117,MATCH(LARGE((施設用作成シート【入力例】!$C$18:$C$117=$D$8)*1/ROW(施設用作成シート【入力例】!$B$18:$B$117),ROWS($B$12:$B36)),1/ROW(施設用作成シート【入力例】!$B$18:$B$117),0),COLUMNS($B$11:B$11)),"")</f>
        <v/>
      </c>
      <c r="C36" s="138" t="str">
        <f t="array" ref="C36">IFERROR(INDEX(施設用作成シート【入力例】!$B$18:$P$117,MATCH(LARGE((施設用作成シート【入力例】!$C$18:$C$117=$D$8)*1/ROW(施設用作成シート【入力例】!$B$18:$B$117),ROWS($B$12:$B36)),1/ROW(施設用作成シート【入力例】!$B$18:$B$117),0),COLUMNS($B$11:C$11)),"")</f>
        <v/>
      </c>
      <c r="D36" s="138" t="str">
        <f t="array" ref="D36">IFERROR(INDEX(施設用作成シート【入力例】!$B$18:$P$117,MATCH(LARGE((施設用作成シート【入力例】!$C$18:$C$117=$D$8)*1/ROW(施設用作成シート【入力例】!$B$18:$B$117),ROWS($B$12:$B36)),1/ROW(施設用作成シート【入力例】!$B$18:$B$117),0),COLUMNS($B$11:D$11)),"")</f>
        <v/>
      </c>
      <c r="E36" s="157" t="str">
        <f t="array" ref="E36">IFERROR(INDEX(施設用作成シート【入力例】!$B$18:$P$117,MATCH(LARGE((施設用作成シート【入力例】!$C$18:$C$117=$D$8)*1/ROW(施設用作成シート【入力例】!$B$18:$B$117),ROWS($B$12:$B36)),1/ROW(施設用作成シート【入力例】!$B$18:$B$117),0),COLUMNS($B$11:E$11)),"")</f>
        <v/>
      </c>
      <c r="F36" s="151" t="str">
        <f t="array" ref="F36">IFERROR(INDEX(施設用作成シート【入力例】!$B$18:$P$117,MATCH(LARGE((施設用作成シート【入力例】!$C$18:$C$117=$D$8)*1/ROW(施設用作成シート【入力例】!$B$18:$B$117),ROWS($B$12:$B36)),1/ROW(施設用作成シート【入力例】!$B$18:$B$117),0),COLUMNS($B$11:F$11)),"")</f>
        <v/>
      </c>
      <c r="G36" s="151" t="str">
        <f t="array" ref="G36">IFERROR(INDEX(施設用作成シート【入力例】!$B$18:$P$117,MATCH(LARGE((施設用作成シート【入力例】!$C$18:$C$117=$D$8)*1/ROW(施設用作成シート【入力例】!$B$18:$B$117),ROWS($B$12:$B36)),1/ROW(施設用作成シート【入力例】!$B$18:$B$117),0),COLUMNS($B$11:G$11)),"")</f>
        <v/>
      </c>
      <c r="H36" s="151" t="str">
        <f t="array" ref="H36">IFERROR(INDEX(施設用作成シート【入力例】!$B$18:$P$117,MATCH(LARGE((施設用作成シート【入力例】!$C$18:$C$117=$D$8)*1/ROW(施設用作成シート【入力例】!$B$18:$B$117),ROWS($B$12:$B36)),1/ROW(施設用作成シート【入力例】!$B$18:$B$117),0),COLUMNS($B$11:H$11)),"")</f>
        <v/>
      </c>
      <c r="I36" s="138" t="str">
        <f t="array" ref="I36">IFERROR(INDEX(施設用作成シート【入力例】!$B$18:$P$117,MATCH(LARGE((施設用作成シート【入力例】!$C$18:$C$117=$D$8)*1/ROW(施設用作成シート【入力例】!$B$18:$B$117),ROWS($B$12:$B36)),1/ROW(施設用作成シート【入力例】!$B$18:$B$117),0),COLUMNS($B$11:I$11)),"")</f>
        <v/>
      </c>
      <c r="J36" s="142" t="str">
        <f t="array" ref="J36">IFERROR(INDEX(施設用作成シート【入力例】!$B$18:$P$117,MATCH(LARGE((施設用作成シート【入力例】!$C$18:$C$117=$D$8)*1/ROW(施設用作成シート【入力例】!$B$18:$B$117),ROWS($B$12:$B36)),1/ROW(施設用作成シート【入力例】!$B$18:$B$117),0),COLUMNS($B$11:J$11)),"")</f>
        <v/>
      </c>
      <c r="K36" s="138" t="str">
        <f t="array" ref="K36">IFERROR(INDEX(施設用作成シート【入力例】!$B$18:$P$117,MATCH(LARGE((施設用作成シート【入力例】!$C$18:$C$117=$D$8)*1/ROW(施設用作成シート【入力例】!$B$18:$B$117),ROWS($B$12:$B36)),1/ROW(施設用作成シート【入力例】!$B$18:$B$117),0),COLUMNS($B$11:K$11)),"")</f>
        <v/>
      </c>
      <c r="L36" s="138" t="str">
        <f t="array" ref="L36">IFERROR(INDEX(施設用作成シート【入力例】!$B$18:$P$117,MATCH(LARGE((施設用作成シート【入力例】!$C$18:$C$117=$D$8)*1/ROW(施設用作成シート【入力例】!$B$18:$B$117),ROWS($B$12:$B36)),1/ROW(施設用作成シート【入力例】!$B$18:$B$117),0),COLUMNS($B$11:L$11)),"")</f>
        <v/>
      </c>
      <c r="M36" s="138" t="str">
        <f t="array" ref="M36">IFERROR(INDEX(施設用作成シート【入力例】!$B$18:$P$117,MATCH(LARGE((施設用作成シート【入力例】!$C$18:$C$117=$D$8)*1/ROW(施設用作成シート【入力例】!$B$18:$B$117),ROWS($B$12:$B36)),1/ROW(施設用作成シート【入力例】!$B$18:$B$117),0),COLUMNS($B$11:M$11)),"")</f>
        <v/>
      </c>
      <c r="N36" s="138" t="str">
        <f t="array" ref="N36">IFERROR(INDEX(施設用作成シート【入力例】!$B$18:$P$117,MATCH(LARGE((施設用作成シート【入力例】!$C$18:$C$117=$D$8)*1/ROW(施設用作成シート【入力例】!$B$18:$B$117),ROWS($B$12:$B36)),1/ROW(施設用作成シート【入力例】!$B$18:$B$117),0),COLUMNS($B$11:N$11)),"")</f>
        <v/>
      </c>
      <c r="O36" s="151" t="str">
        <f t="array" ref="O36">IFERROR(INDEX(施設用作成シート【入力例】!$B$18:$P$117,MATCH(LARGE((施設用作成シート【入力例】!$C$18:$C$117=$D$8)*1/ROW(施設用作成シート【入力例】!$B$18:$B$117),ROWS($B$12:$B36)),1/ROW(施設用作成シート【入力例】!$B$18:$B$117),0),COLUMNS($B$11:O$11)),"")</f>
        <v/>
      </c>
    </row>
    <row r="37" spans="2:15" ht="19.5">
      <c r="B37" s="138" t="str">
        <f t="array" ref="B37">IFERROR(INDEX(施設用作成シート【入力例】!$B$18:$P$117,MATCH(LARGE((施設用作成シート【入力例】!$C$18:$C$117=$D$8)*1/ROW(施設用作成シート【入力例】!$B$18:$B$117),ROWS($B$12:$B37)),1/ROW(施設用作成シート【入力例】!$B$18:$B$117),0),COLUMNS($B$11:B$11)),"")</f>
        <v/>
      </c>
      <c r="C37" s="138" t="str">
        <f t="array" ref="C37">IFERROR(INDEX(施設用作成シート【入力例】!$B$18:$P$117,MATCH(LARGE((施設用作成シート【入力例】!$C$18:$C$117=$D$8)*1/ROW(施設用作成シート【入力例】!$B$18:$B$117),ROWS($B$12:$B37)),1/ROW(施設用作成シート【入力例】!$B$18:$B$117),0),COLUMNS($B$11:C$11)),"")</f>
        <v/>
      </c>
      <c r="D37" s="138" t="str">
        <f t="array" ref="D37">IFERROR(INDEX(施設用作成シート【入力例】!$B$18:$P$117,MATCH(LARGE((施設用作成シート【入力例】!$C$18:$C$117=$D$8)*1/ROW(施設用作成シート【入力例】!$B$18:$B$117),ROWS($B$12:$B37)),1/ROW(施設用作成シート【入力例】!$B$18:$B$117),0),COLUMNS($B$11:D$11)),"")</f>
        <v/>
      </c>
      <c r="E37" s="157" t="str">
        <f t="array" ref="E37">IFERROR(INDEX(施設用作成シート【入力例】!$B$18:$P$117,MATCH(LARGE((施設用作成シート【入力例】!$C$18:$C$117=$D$8)*1/ROW(施設用作成シート【入力例】!$B$18:$B$117),ROWS($B$12:$B37)),1/ROW(施設用作成シート【入力例】!$B$18:$B$117),0),COLUMNS($B$11:E$11)),"")</f>
        <v/>
      </c>
      <c r="F37" s="151" t="str">
        <f t="array" ref="F37">IFERROR(INDEX(施設用作成シート【入力例】!$B$18:$P$117,MATCH(LARGE((施設用作成シート【入力例】!$C$18:$C$117=$D$8)*1/ROW(施設用作成シート【入力例】!$B$18:$B$117),ROWS($B$12:$B37)),1/ROW(施設用作成シート【入力例】!$B$18:$B$117),0),COLUMNS($B$11:F$11)),"")</f>
        <v/>
      </c>
      <c r="G37" s="151" t="str">
        <f t="array" ref="G37">IFERROR(INDEX(施設用作成シート【入力例】!$B$18:$P$117,MATCH(LARGE((施設用作成シート【入力例】!$C$18:$C$117=$D$8)*1/ROW(施設用作成シート【入力例】!$B$18:$B$117),ROWS($B$12:$B37)),1/ROW(施設用作成シート【入力例】!$B$18:$B$117),0),COLUMNS($B$11:G$11)),"")</f>
        <v/>
      </c>
      <c r="H37" s="151" t="str">
        <f t="array" ref="H37">IFERROR(INDEX(施設用作成シート【入力例】!$B$18:$P$117,MATCH(LARGE((施設用作成シート【入力例】!$C$18:$C$117=$D$8)*1/ROW(施設用作成シート【入力例】!$B$18:$B$117),ROWS($B$12:$B37)),1/ROW(施設用作成シート【入力例】!$B$18:$B$117),0),COLUMNS($B$11:H$11)),"")</f>
        <v/>
      </c>
      <c r="I37" s="138" t="str">
        <f t="array" ref="I37">IFERROR(INDEX(施設用作成シート【入力例】!$B$18:$P$117,MATCH(LARGE((施設用作成シート【入力例】!$C$18:$C$117=$D$8)*1/ROW(施設用作成シート【入力例】!$B$18:$B$117),ROWS($B$12:$B37)),1/ROW(施設用作成シート【入力例】!$B$18:$B$117),0),COLUMNS($B$11:I$11)),"")</f>
        <v/>
      </c>
      <c r="J37" s="142" t="str">
        <f t="array" ref="J37">IFERROR(INDEX(施設用作成シート【入力例】!$B$18:$P$117,MATCH(LARGE((施設用作成シート【入力例】!$C$18:$C$117=$D$8)*1/ROW(施設用作成シート【入力例】!$B$18:$B$117),ROWS($B$12:$B37)),1/ROW(施設用作成シート【入力例】!$B$18:$B$117),0),COLUMNS($B$11:J$11)),"")</f>
        <v/>
      </c>
      <c r="K37" s="138" t="str">
        <f t="array" ref="K37">IFERROR(INDEX(施設用作成シート【入力例】!$B$18:$P$117,MATCH(LARGE((施設用作成シート【入力例】!$C$18:$C$117=$D$8)*1/ROW(施設用作成シート【入力例】!$B$18:$B$117),ROWS($B$12:$B37)),1/ROW(施設用作成シート【入力例】!$B$18:$B$117),0),COLUMNS($B$11:K$11)),"")</f>
        <v/>
      </c>
      <c r="L37" s="138" t="str">
        <f t="array" ref="L37">IFERROR(INDEX(施設用作成シート【入力例】!$B$18:$P$117,MATCH(LARGE((施設用作成シート【入力例】!$C$18:$C$117=$D$8)*1/ROW(施設用作成シート【入力例】!$B$18:$B$117),ROWS($B$12:$B37)),1/ROW(施設用作成シート【入力例】!$B$18:$B$117),0),COLUMNS($B$11:L$11)),"")</f>
        <v/>
      </c>
      <c r="M37" s="138" t="str">
        <f t="array" ref="M37">IFERROR(INDEX(施設用作成シート【入力例】!$B$18:$P$117,MATCH(LARGE((施設用作成シート【入力例】!$C$18:$C$117=$D$8)*1/ROW(施設用作成シート【入力例】!$B$18:$B$117),ROWS($B$12:$B37)),1/ROW(施設用作成シート【入力例】!$B$18:$B$117),0),COLUMNS($B$11:M$11)),"")</f>
        <v/>
      </c>
      <c r="N37" s="138" t="str">
        <f t="array" ref="N37">IFERROR(INDEX(施設用作成シート【入力例】!$B$18:$P$117,MATCH(LARGE((施設用作成シート【入力例】!$C$18:$C$117=$D$8)*1/ROW(施設用作成シート【入力例】!$B$18:$B$117),ROWS($B$12:$B37)),1/ROW(施設用作成シート【入力例】!$B$18:$B$117),0),COLUMNS($B$11:N$11)),"")</f>
        <v/>
      </c>
      <c r="O37" s="151" t="str">
        <f t="array" ref="O37">IFERROR(INDEX(施設用作成シート【入力例】!$B$18:$P$117,MATCH(LARGE((施設用作成シート【入力例】!$C$18:$C$117=$D$8)*1/ROW(施設用作成シート【入力例】!$B$18:$B$117),ROWS($B$12:$B37)),1/ROW(施設用作成シート【入力例】!$B$18:$B$117),0),COLUMNS($B$11:O$11)),"")</f>
        <v/>
      </c>
    </row>
    <row r="38" spans="2:15" ht="19.5">
      <c r="B38" s="138" t="str">
        <f t="array" ref="B38">IFERROR(INDEX(施設用作成シート【入力例】!$B$18:$P$117,MATCH(LARGE((施設用作成シート【入力例】!$C$18:$C$117=$D$8)*1/ROW(施設用作成シート【入力例】!$B$18:$B$117),ROWS($B$12:$B38)),1/ROW(施設用作成シート【入力例】!$B$18:$B$117),0),COLUMNS($B$11:B$11)),"")</f>
        <v/>
      </c>
      <c r="C38" s="138" t="str">
        <f t="array" ref="C38">IFERROR(INDEX(施設用作成シート【入力例】!$B$18:$P$117,MATCH(LARGE((施設用作成シート【入力例】!$C$18:$C$117=$D$8)*1/ROW(施設用作成シート【入力例】!$B$18:$B$117),ROWS($B$12:$B38)),1/ROW(施設用作成シート【入力例】!$B$18:$B$117),0),COLUMNS($B$11:C$11)),"")</f>
        <v/>
      </c>
      <c r="D38" s="138" t="str">
        <f t="array" ref="D38">IFERROR(INDEX(施設用作成シート【入力例】!$B$18:$P$117,MATCH(LARGE((施設用作成シート【入力例】!$C$18:$C$117=$D$8)*1/ROW(施設用作成シート【入力例】!$B$18:$B$117),ROWS($B$12:$B38)),1/ROW(施設用作成シート【入力例】!$B$18:$B$117),0),COLUMNS($B$11:D$11)),"")</f>
        <v/>
      </c>
      <c r="E38" s="157" t="str">
        <f t="array" ref="E38">IFERROR(INDEX(施設用作成シート【入力例】!$B$18:$P$117,MATCH(LARGE((施設用作成シート【入力例】!$C$18:$C$117=$D$8)*1/ROW(施設用作成シート【入力例】!$B$18:$B$117),ROWS($B$12:$B38)),1/ROW(施設用作成シート【入力例】!$B$18:$B$117),0),COLUMNS($B$11:E$11)),"")</f>
        <v/>
      </c>
      <c r="F38" s="151" t="str">
        <f t="array" ref="F38">IFERROR(INDEX(施設用作成シート【入力例】!$B$18:$P$117,MATCH(LARGE((施設用作成シート【入力例】!$C$18:$C$117=$D$8)*1/ROW(施設用作成シート【入力例】!$B$18:$B$117),ROWS($B$12:$B38)),1/ROW(施設用作成シート【入力例】!$B$18:$B$117),0),COLUMNS($B$11:F$11)),"")</f>
        <v/>
      </c>
      <c r="G38" s="151" t="str">
        <f t="array" ref="G38">IFERROR(INDEX(施設用作成シート【入力例】!$B$18:$P$117,MATCH(LARGE((施設用作成シート【入力例】!$C$18:$C$117=$D$8)*1/ROW(施設用作成シート【入力例】!$B$18:$B$117),ROWS($B$12:$B38)),1/ROW(施設用作成シート【入力例】!$B$18:$B$117),0),COLUMNS($B$11:G$11)),"")</f>
        <v/>
      </c>
      <c r="H38" s="151" t="str">
        <f t="array" ref="H38">IFERROR(INDEX(施設用作成シート【入力例】!$B$18:$P$117,MATCH(LARGE((施設用作成シート【入力例】!$C$18:$C$117=$D$8)*1/ROW(施設用作成シート【入力例】!$B$18:$B$117),ROWS($B$12:$B38)),1/ROW(施設用作成シート【入力例】!$B$18:$B$117),0),COLUMNS($B$11:H$11)),"")</f>
        <v/>
      </c>
      <c r="I38" s="138" t="str">
        <f t="array" ref="I38">IFERROR(INDEX(施設用作成シート【入力例】!$B$18:$P$117,MATCH(LARGE((施設用作成シート【入力例】!$C$18:$C$117=$D$8)*1/ROW(施設用作成シート【入力例】!$B$18:$B$117),ROWS($B$12:$B38)),1/ROW(施設用作成シート【入力例】!$B$18:$B$117),0),COLUMNS($B$11:I$11)),"")</f>
        <v/>
      </c>
      <c r="J38" s="142" t="str">
        <f t="array" ref="J38">IFERROR(INDEX(施設用作成シート【入力例】!$B$18:$P$117,MATCH(LARGE((施設用作成シート【入力例】!$C$18:$C$117=$D$8)*1/ROW(施設用作成シート【入力例】!$B$18:$B$117),ROWS($B$12:$B38)),1/ROW(施設用作成シート【入力例】!$B$18:$B$117),0),COLUMNS($B$11:J$11)),"")</f>
        <v/>
      </c>
      <c r="K38" s="138" t="str">
        <f t="array" ref="K38">IFERROR(INDEX(施設用作成シート【入力例】!$B$18:$P$117,MATCH(LARGE((施設用作成シート【入力例】!$C$18:$C$117=$D$8)*1/ROW(施設用作成シート【入力例】!$B$18:$B$117),ROWS($B$12:$B38)),1/ROW(施設用作成シート【入力例】!$B$18:$B$117),0),COLUMNS($B$11:K$11)),"")</f>
        <v/>
      </c>
      <c r="L38" s="138" t="str">
        <f t="array" ref="L38">IFERROR(INDEX(施設用作成シート【入力例】!$B$18:$P$117,MATCH(LARGE((施設用作成シート【入力例】!$C$18:$C$117=$D$8)*1/ROW(施設用作成シート【入力例】!$B$18:$B$117),ROWS($B$12:$B38)),1/ROW(施設用作成シート【入力例】!$B$18:$B$117),0),COLUMNS($B$11:L$11)),"")</f>
        <v/>
      </c>
      <c r="M38" s="138" t="str">
        <f t="array" ref="M38">IFERROR(INDEX(施設用作成シート【入力例】!$B$18:$P$117,MATCH(LARGE((施設用作成シート【入力例】!$C$18:$C$117=$D$8)*1/ROW(施設用作成シート【入力例】!$B$18:$B$117),ROWS($B$12:$B38)),1/ROW(施設用作成シート【入力例】!$B$18:$B$117),0),COLUMNS($B$11:M$11)),"")</f>
        <v/>
      </c>
      <c r="N38" s="138" t="str">
        <f t="array" ref="N38">IFERROR(INDEX(施設用作成シート【入力例】!$B$18:$P$117,MATCH(LARGE((施設用作成シート【入力例】!$C$18:$C$117=$D$8)*1/ROW(施設用作成シート【入力例】!$B$18:$B$117),ROWS($B$12:$B38)),1/ROW(施設用作成シート【入力例】!$B$18:$B$117),0),COLUMNS($B$11:N$11)),"")</f>
        <v/>
      </c>
      <c r="O38" s="151" t="str">
        <f t="array" ref="O38">IFERROR(INDEX(施設用作成シート【入力例】!$B$18:$P$117,MATCH(LARGE((施設用作成シート【入力例】!$C$18:$C$117=$D$8)*1/ROW(施設用作成シート【入力例】!$B$18:$B$117),ROWS($B$12:$B38)),1/ROW(施設用作成シート【入力例】!$B$18:$B$117),0),COLUMNS($B$11:O$11)),"")</f>
        <v/>
      </c>
    </row>
    <row r="39" spans="2:15" ht="19.5">
      <c r="B39" s="138" t="str">
        <f t="array" ref="B39">IFERROR(INDEX(施設用作成シート【入力例】!$B$18:$P$117,MATCH(LARGE((施設用作成シート【入力例】!$C$18:$C$117=$D$8)*1/ROW(施設用作成シート【入力例】!$B$18:$B$117),ROWS($B$12:$B39)),1/ROW(施設用作成シート【入力例】!$B$18:$B$117),0),COLUMNS($B$11:B$11)),"")</f>
        <v/>
      </c>
      <c r="C39" s="138" t="str">
        <f t="array" ref="C39">IFERROR(INDEX(施設用作成シート【入力例】!$B$18:$P$117,MATCH(LARGE((施設用作成シート【入力例】!$C$18:$C$117=$D$8)*1/ROW(施設用作成シート【入力例】!$B$18:$B$117),ROWS($B$12:$B39)),1/ROW(施設用作成シート【入力例】!$B$18:$B$117),0),COLUMNS($B$11:C$11)),"")</f>
        <v/>
      </c>
      <c r="D39" s="138" t="str">
        <f t="array" ref="D39">IFERROR(INDEX(施設用作成シート【入力例】!$B$18:$P$117,MATCH(LARGE((施設用作成シート【入力例】!$C$18:$C$117=$D$8)*1/ROW(施設用作成シート【入力例】!$B$18:$B$117),ROWS($B$12:$B39)),1/ROW(施設用作成シート【入力例】!$B$18:$B$117),0),COLUMNS($B$11:D$11)),"")</f>
        <v/>
      </c>
      <c r="E39" s="157" t="str">
        <f t="array" ref="E39">IFERROR(INDEX(施設用作成シート【入力例】!$B$18:$P$117,MATCH(LARGE((施設用作成シート【入力例】!$C$18:$C$117=$D$8)*1/ROW(施設用作成シート【入力例】!$B$18:$B$117),ROWS($B$12:$B39)),1/ROW(施設用作成シート【入力例】!$B$18:$B$117),0),COLUMNS($B$11:E$11)),"")</f>
        <v/>
      </c>
      <c r="F39" s="151" t="str">
        <f t="array" ref="F39">IFERROR(INDEX(施設用作成シート【入力例】!$B$18:$P$117,MATCH(LARGE((施設用作成シート【入力例】!$C$18:$C$117=$D$8)*1/ROW(施設用作成シート【入力例】!$B$18:$B$117),ROWS($B$12:$B39)),1/ROW(施設用作成シート【入力例】!$B$18:$B$117),0),COLUMNS($B$11:F$11)),"")</f>
        <v/>
      </c>
      <c r="G39" s="151" t="str">
        <f t="array" ref="G39">IFERROR(INDEX(施設用作成シート【入力例】!$B$18:$P$117,MATCH(LARGE((施設用作成シート【入力例】!$C$18:$C$117=$D$8)*1/ROW(施設用作成シート【入力例】!$B$18:$B$117),ROWS($B$12:$B39)),1/ROW(施設用作成シート【入力例】!$B$18:$B$117),0),COLUMNS($B$11:G$11)),"")</f>
        <v/>
      </c>
      <c r="H39" s="151" t="str">
        <f t="array" ref="H39">IFERROR(INDEX(施設用作成シート【入力例】!$B$18:$P$117,MATCH(LARGE((施設用作成シート【入力例】!$C$18:$C$117=$D$8)*1/ROW(施設用作成シート【入力例】!$B$18:$B$117),ROWS($B$12:$B39)),1/ROW(施設用作成シート【入力例】!$B$18:$B$117),0),COLUMNS($B$11:H$11)),"")</f>
        <v/>
      </c>
      <c r="I39" s="138" t="str">
        <f t="array" ref="I39">IFERROR(INDEX(施設用作成シート【入力例】!$B$18:$P$117,MATCH(LARGE((施設用作成シート【入力例】!$C$18:$C$117=$D$8)*1/ROW(施設用作成シート【入力例】!$B$18:$B$117),ROWS($B$12:$B39)),1/ROW(施設用作成シート【入力例】!$B$18:$B$117),0),COLUMNS($B$11:I$11)),"")</f>
        <v/>
      </c>
      <c r="J39" s="142" t="str">
        <f t="array" ref="J39">IFERROR(INDEX(施設用作成シート【入力例】!$B$18:$P$117,MATCH(LARGE((施設用作成シート【入力例】!$C$18:$C$117=$D$8)*1/ROW(施設用作成シート【入力例】!$B$18:$B$117),ROWS($B$12:$B39)),1/ROW(施設用作成シート【入力例】!$B$18:$B$117),0),COLUMNS($B$11:J$11)),"")</f>
        <v/>
      </c>
      <c r="K39" s="138" t="str">
        <f t="array" ref="K39">IFERROR(INDEX(施設用作成シート【入力例】!$B$18:$P$117,MATCH(LARGE((施設用作成シート【入力例】!$C$18:$C$117=$D$8)*1/ROW(施設用作成シート【入力例】!$B$18:$B$117),ROWS($B$12:$B39)),1/ROW(施設用作成シート【入力例】!$B$18:$B$117),0),COLUMNS($B$11:K$11)),"")</f>
        <v/>
      </c>
      <c r="L39" s="138" t="str">
        <f t="array" ref="L39">IFERROR(INDEX(施設用作成シート【入力例】!$B$18:$P$117,MATCH(LARGE((施設用作成シート【入力例】!$C$18:$C$117=$D$8)*1/ROW(施設用作成シート【入力例】!$B$18:$B$117),ROWS($B$12:$B39)),1/ROW(施設用作成シート【入力例】!$B$18:$B$117),0),COLUMNS($B$11:L$11)),"")</f>
        <v/>
      </c>
      <c r="M39" s="138" t="str">
        <f t="array" ref="M39">IFERROR(INDEX(施設用作成シート【入力例】!$B$18:$P$117,MATCH(LARGE((施設用作成シート【入力例】!$C$18:$C$117=$D$8)*1/ROW(施設用作成シート【入力例】!$B$18:$B$117),ROWS($B$12:$B39)),1/ROW(施設用作成シート【入力例】!$B$18:$B$117),0),COLUMNS($B$11:M$11)),"")</f>
        <v/>
      </c>
      <c r="N39" s="138" t="str">
        <f t="array" ref="N39">IFERROR(INDEX(施設用作成シート【入力例】!$B$18:$P$117,MATCH(LARGE((施設用作成シート【入力例】!$C$18:$C$117=$D$8)*1/ROW(施設用作成シート【入力例】!$B$18:$B$117),ROWS($B$12:$B39)),1/ROW(施設用作成シート【入力例】!$B$18:$B$117),0),COLUMNS($B$11:N$11)),"")</f>
        <v/>
      </c>
      <c r="O39" s="151" t="str">
        <f t="array" ref="O39">IFERROR(INDEX(施設用作成シート【入力例】!$B$18:$P$117,MATCH(LARGE((施設用作成シート【入力例】!$C$18:$C$117=$D$8)*1/ROW(施設用作成シート【入力例】!$B$18:$B$117),ROWS($B$12:$B39)),1/ROW(施設用作成シート【入力例】!$B$18:$B$117),0),COLUMNS($B$11:O$11)),"")</f>
        <v/>
      </c>
    </row>
    <row r="40" spans="2:15" ht="19.5">
      <c r="B40" s="138" t="str">
        <f t="array" ref="B40">IFERROR(INDEX(施設用作成シート【入力例】!$B$18:$P$117,MATCH(LARGE((施設用作成シート【入力例】!$C$18:$C$117=$D$8)*1/ROW(施設用作成シート【入力例】!$B$18:$B$117),ROWS($B$12:$B40)),1/ROW(施設用作成シート【入力例】!$B$18:$B$117),0),COLUMNS($B$11:B$11)),"")</f>
        <v/>
      </c>
      <c r="C40" s="138" t="str">
        <f t="array" ref="C40">IFERROR(INDEX(施設用作成シート【入力例】!$B$18:$P$117,MATCH(LARGE((施設用作成シート【入力例】!$C$18:$C$117=$D$8)*1/ROW(施設用作成シート【入力例】!$B$18:$B$117),ROWS($B$12:$B40)),1/ROW(施設用作成シート【入力例】!$B$18:$B$117),0),COLUMNS($B$11:C$11)),"")</f>
        <v/>
      </c>
      <c r="D40" s="138" t="str">
        <f t="array" ref="D40">IFERROR(INDEX(施設用作成シート【入力例】!$B$18:$P$117,MATCH(LARGE((施設用作成シート【入力例】!$C$18:$C$117=$D$8)*1/ROW(施設用作成シート【入力例】!$B$18:$B$117),ROWS($B$12:$B40)),1/ROW(施設用作成シート【入力例】!$B$18:$B$117),0),COLUMNS($B$11:D$11)),"")</f>
        <v/>
      </c>
      <c r="E40" s="157" t="str">
        <f t="array" ref="E40">IFERROR(INDEX(施設用作成シート【入力例】!$B$18:$P$117,MATCH(LARGE((施設用作成シート【入力例】!$C$18:$C$117=$D$8)*1/ROW(施設用作成シート【入力例】!$B$18:$B$117),ROWS($B$12:$B40)),1/ROW(施設用作成シート【入力例】!$B$18:$B$117),0),COLUMNS($B$11:E$11)),"")</f>
        <v/>
      </c>
      <c r="F40" s="151" t="str">
        <f t="array" ref="F40">IFERROR(INDEX(施設用作成シート【入力例】!$B$18:$P$117,MATCH(LARGE((施設用作成シート【入力例】!$C$18:$C$117=$D$8)*1/ROW(施設用作成シート【入力例】!$B$18:$B$117),ROWS($B$12:$B40)),1/ROW(施設用作成シート【入力例】!$B$18:$B$117),0),COLUMNS($B$11:F$11)),"")</f>
        <v/>
      </c>
      <c r="G40" s="151" t="str">
        <f t="array" ref="G40">IFERROR(INDEX(施設用作成シート【入力例】!$B$18:$P$117,MATCH(LARGE((施設用作成シート【入力例】!$C$18:$C$117=$D$8)*1/ROW(施設用作成シート【入力例】!$B$18:$B$117),ROWS($B$12:$B40)),1/ROW(施設用作成シート【入力例】!$B$18:$B$117),0),COLUMNS($B$11:G$11)),"")</f>
        <v/>
      </c>
      <c r="H40" s="151" t="str">
        <f t="array" ref="H40">IFERROR(INDEX(施設用作成シート【入力例】!$B$18:$P$117,MATCH(LARGE((施設用作成シート【入力例】!$C$18:$C$117=$D$8)*1/ROW(施設用作成シート【入力例】!$B$18:$B$117),ROWS($B$12:$B40)),1/ROW(施設用作成シート【入力例】!$B$18:$B$117),0),COLUMNS($B$11:H$11)),"")</f>
        <v/>
      </c>
      <c r="I40" s="138" t="str">
        <f t="array" ref="I40">IFERROR(INDEX(施設用作成シート【入力例】!$B$18:$P$117,MATCH(LARGE((施設用作成シート【入力例】!$C$18:$C$117=$D$8)*1/ROW(施設用作成シート【入力例】!$B$18:$B$117),ROWS($B$12:$B40)),1/ROW(施設用作成シート【入力例】!$B$18:$B$117),0),COLUMNS($B$11:I$11)),"")</f>
        <v/>
      </c>
      <c r="J40" s="142" t="str">
        <f t="array" ref="J40">IFERROR(INDEX(施設用作成シート【入力例】!$B$18:$P$117,MATCH(LARGE((施設用作成シート【入力例】!$C$18:$C$117=$D$8)*1/ROW(施設用作成シート【入力例】!$B$18:$B$117),ROWS($B$12:$B40)),1/ROW(施設用作成シート【入力例】!$B$18:$B$117),0),COLUMNS($B$11:J$11)),"")</f>
        <v/>
      </c>
      <c r="K40" s="138" t="str">
        <f t="array" ref="K40">IFERROR(INDEX(施設用作成シート【入力例】!$B$18:$P$117,MATCH(LARGE((施設用作成シート【入力例】!$C$18:$C$117=$D$8)*1/ROW(施設用作成シート【入力例】!$B$18:$B$117),ROWS($B$12:$B40)),1/ROW(施設用作成シート【入力例】!$B$18:$B$117),0),COLUMNS($B$11:K$11)),"")</f>
        <v/>
      </c>
      <c r="L40" s="138" t="str">
        <f t="array" ref="L40">IFERROR(INDEX(施設用作成シート【入力例】!$B$18:$P$117,MATCH(LARGE((施設用作成シート【入力例】!$C$18:$C$117=$D$8)*1/ROW(施設用作成シート【入力例】!$B$18:$B$117),ROWS($B$12:$B40)),1/ROW(施設用作成シート【入力例】!$B$18:$B$117),0),COLUMNS($B$11:L$11)),"")</f>
        <v/>
      </c>
      <c r="M40" s="138" t="str">
        <f t="array" ref="M40">IFERROR(INDEX(施設用作成シート【入力例】!$B$18:$P$117,MATCH(LARGE((施設用作成シート【入力例】!$C$18:$C$117=$D$8)*1/ROW(施設用作成シート【入力例】!$B$18:$B$117),ROWS($B$12:$B40)),1/ROW(施設用作成シート【入力例】!$B$18:$B$117),0),COLUMNS($B$11:M$11)),"")</f>
        <v/>
      </c>
      <c r="N40" s="138" t="str">
        <f t="array" ref="N40">IFERROR(INDEX(施設用作成シート【入力例】!$B$18:$P$117,MATCH(LARGE((施設用作成シート【入力例】!$C$18:$C$117=$D$8)*1/ROW(施設用作成シート【入力例】!$B$18:$B$117),ROWS($B$12:$B40)),1/ROW(施設用作成シート【入力例】!$B$18:$B$117),0),COLUMNS($B$11:N$11)),"")</f>
        <v/>
      </c>
      <c r="O40" s="151" t="str">
        <f t="array" ref="O40">IFERROR(INDEX(施設用作成シート【入力例】!$B$18:$P$117,MATCH(LARGE((施設用作成シート【入力例】!$C$18:$C$117=$D$8)*1/ROW(施設用作成シート【入力例】!$B$18:$B$117),ROWS($B$12:$B40)),1/ROW(施設用作成シート【入力例】!$B$18:$B$117),0),COLUMNS($B$11:O$11)),"")</f>
        <v/>
      </c>
    </row>
    <row r="41" spans="2:15" ht="19.5">
      <c r="B41" s="138" t="str">
        <f t="array" ref="B41">IFERROR(INDEX(施設用作成シート【入力例】!$B$18:$P$117,MATCH(LARGE((施設用作成シート【入力例】!$C$18:$C$117=$D$8)*1/ROW(施設用作成シート【入力例】!$B$18:$B$117),ROWS($B$12:$B41)),1/ROW(施設用作成シート【入力例】!$B$18:$B$117),0),COLUMNS($B$11:B$11)),"")</f>
        <v/>
      </c>
      <c r="C41" s="138" t="str">
        <f t="array" ref="C41">IFERROR(INDEX(施設用作成シート【入力例】!$B$18:$P$117,MATCH(LARGE((施設用作成シート【入力例】!$C$18:$C$117=$D$8)*1/ROW(施設用作成シート【入力例】!$B$18:$B$117),ROWS($B$12:$B41)),1/ROW(施設用作成シート【入力例】!$B$18:$B$117),0),COLUMNS($B$11:C$11)),"")</f>
        <v/>
      </c>
      <c r="D41" s="138" t="str">
        <f t="array" ref="D41">IFERROR(INDEX(施設用作成シート【入力例】!$B$18:$P$117,MATCH(LARGE((施設用作成シート【入力例】!$C$18:$C$117=$D$8)*1/ROW(施設用作成シート【入力例】!$B$18:$B$117),ROWS($B$12:$B41)),1/ROW(施設用作成シート【入力例】!$B$18:$B$117),0),COLUMNS($B$11:D$11)),"")</f>
        <v/>
      </c>
      <c r="E41" s="157" t="str">
        <f t="array" ref="E41">IFERROR(INDEX(施設用作成シート【入力例】!$B$18:$P$117,MATCH(LARGE((施設用作成シート【入力例】!$C$18:$C$117=$D$8)*1/ROW(施設用作成シート【入力例】!$B$18:$B$117),ROWS($B$12:$B41)),1/ROW(施設用作成シート【入力例】!$B$18:$B$117),0),COLUMNS($B$11:E$11)),"")</f>
        <v/>
      </c>
      <c r="F41" s="151" t="str">
        <f t="array" ref="F41">IFERROR(INDEX(施設用作成シート【入力例】!$B$18:$P$117,MATCH(LARGE((施設用作成シート【入力例】!$C$18:$C$117=$D$8)*1/ROW(施設用作成シート【入力例】!$B$18:$B$117),ROWS($B$12:$B41)),1/ROW(施設用作成シート【入力例】!$B$18:$B$117),0),COLUMNS($B$11:F$11)),"")</f>
        <v/>
      </c>
      <c r="G41" s="151" t="str">
        <f t="array" ref="G41">IFERROR(INDEX(施設用作成シート【入力例】!$B$18:$P$117,MATCH(LARGE((施設用作成シート【入力例】!$C$18:$C$117=$D$8)*1/ROW(施設用作成シート【入力例】!$B$18:$B$117),ROWS($B$12:$B41)),1/ROW(施設用作成シート【入力例】!$B$18:$B$117),0),COLUMNS($B$11:G$11)),"")</f>
        <v/>
      </c>
      <c r="H41" s="151" t="str">
        <f t="array" ref="H41">IFERROR(INDEX(施設用作成シート【入力例】!$B$18:$P$117,MATCH(LARGE((施設用作成シート【入力例】!$C$18:$C$117=$D$8)*1/ROW(施設用作成シート【入力例】!$B$18:$B$117),ROWS($B$12:$B41)),1/ROW(施設用作成シート【入力例】!$B$18:$B$117),0),COLUMNS($B$11:H$11)),"")</f>
        <v/>
      </c>
      <c r="I41" s="138" t="str">
        <f t="array" ref="I41">IFERROR(INDEX(施設用作成シート【入力例】!$B$18:$P$117,MATCH(LARGE((施設用作成シート【入力例】!$C$18:$C$117=$D$8)*1/ROW(施設用作成シート【入力例】!$B$18:$B$117),ROWS($B$12:$B41)),1/ROW(施設用作成シート【入力例】!$B$18:$B$117),0),COLUMNS($B$11:I$11)),"")</f>
        <v/>
      </c>
      <c r="J41" s="142" t="str">
        <f t="array" ref="J41">IFERROR(INDEX(施設用作成シート【入力例】!$B$18:$P$117,MATCH(LARGE((施設用作成シート【入力例】!$C$18:$C$117=$D$8)*1/ROW(施設用作成シート【入力例】!$B$18:$B$117),ROWS($B$12:$B41)),1/ROW(施設用作成シート【入力例】!$B$18:$B$117),0),COLUMNS($B$11:J$11)),"")</f>
        <v/>
      </c>
      <c r="K41" s="138" t="str">
        <f t="array" ref="K41">IFERROR(INDEX(施設用作成シート【入力例】!$B$18:$P$117,MATCH(LARGE((施設用作成シート【入力例】!$C$18:$C$117=$D$8)*1/ROW(施設用作成シート【入力例】!$B$18:$B$117),ROWS($B$12:$B41)),1/ROW(施設用作成シート【入力例】!$B$18:$B$117),0),COLUMNS($B$11:K$11)),"")</f>
        <v/>
      </c>
      <c r="L41" s="138" t="str">
        <f t="array" ref="L41">IFERROR(INDEX(施設用作成シート【入力例】!$B$18:$P$117,MATCH(LARGE((施設用作成シート【入力例】!$C$18:$C$117=$D$8)*1/ROW(施設用作成シート【入力例】!$B$18:$B$117),ROWS($B$12:$B41)),1/ROW(施設用作成シート【入力例】!$B$18:$B$117),0),COLUMNS($B$11:L$11)),"")</f>
        <v/>
      </c>
      <c r="M41" s="138" t="str">
        <f t="array" ref="M41">IFERROR(INDEX(施設用作成シート【入力例】!$B$18:$P$117,MATCH(LARGE((施設用作成シート【入力例】!$C$18:$C$117=$D$8)*1/ROW(施設用作成シート【入力例】!$B$18:$B$117),ROWS($B$12:$B41)),1/ROW(施設用作成シート【入力例】!$B$18:$B$117),0),COLUMNS($B$11:M$11)),"")</f>
        <v/>
      </c>
      <c r="N41" s="138" t="str">
        <f t="array" ref="N41">IFERROR(INDEX(施設用作成シート【入力例】!$B$18:$P$117,MATCH(LARGE((施設用作成シート【入力例】!$C$18:$C$117=$D$8)*1/ROW(施設用作成シート【入力例】!$B$18:$B$117),ROWS($B$12:$B41)),1/ROW(施設用作成シート【入力例】!$B$18:$B$117),0),COLUMNS($B$11:N$11)),"")</f>
        <v/>
      </c>
      <c r="O41" s="151" t="str">
        <f t="array" ref="O41">IFERROR(INDEX(施設用作成シート【入力例】!$B$18:$P$117,MATCH(LARGE((施設用作成シート【入力例】!$C$18:$C$117=$D$8)*1/ROW(施設用作成シート【入力例】!$B$18:$B$117),ROWS($B$12:$B41)),1/ROW(施設用作成シート【入力例】!$B$18:$B$117),0),COLUMNS($B$11:O$11)),"")</f>
        <v/>
      </c>
    </row>
    <row r="42" spans="2:15" ht="19.5">
      <c r="B42" s="138" t="str">
        <f t="array" ref="B42">IFERROR(INDEX(施設用作成シート【入力例】!$B$18:$P$117,MATCH(LARGE((施設用作成シート【入力例】!$C$18:$C$117=$D$8)*1/ROW(施設用作成シート【入力例】!$B$18:$B$117),ROWS($B$12:$B42)),1/ROW(施設用作成シート【入力例】!$B$18:$B$117),0),COLUMNS($B$11:B$11)),"")</f>
        <v/>
      </c>
      <c r="C42" s="138" t="str">
        <f t="array" ref="C42">IFERROR(INDEX(施設用作成シート【入力例】!$B$18:$P$117,MATCH(LARGE((施設用作成シート【入力例】!$C$18:$C$117=$D$8)*1/ROW(施設用作成シート【入力例】!$B$18:$B$117),ROWS($B$12:$B42)),1/ROW(施設用作成シート【入力例】!$B$18:$B$117),0),COLUMNS($B$11:C$11)),"")</f>
        <v/>
      </c>
      <c r="D42" s="138" t="str">
        <f t="array" ref="D42">IFERROR(INDEX(施設用作成シート【入力例】!$B$18:$P$117,MATCH(LARGE((施設用作成シート【入力例】!$C$18:$C$117=$D$8)*1/ROW(施設用作成シート【入力例】!$B$18:$B$117),ROWS($B$12:$B42)),1/ROW(施設用作成シート【入力例】!$B$18:$B$117),0),COLUMNS($B$11:D$11)),"")</f>
        <v/>
      </c>
      <c r="E42" s="157" t="str">
        <f t="array" ref="E42">IFERROR(INDEX(施設用作成シート【入力例】!$B$18:$P$117,MATCH(LARGE((施設用作成シート【入力例】!$C$18:$C$117=$D$8)*1/ROW(施設用作成シート【入力例】!$B$18:$B$117),ROWS($B$12:$B42)),1/ROW(施設用作成シート【入力例】!$B$18:$B$117),0),COLUMNS($B$11:E$11)),"")</f>
        <v/>
      </c>
      <c r="F42" s="151" t="str">
        <f t="array" ref="F42">IFERROR(INDEX(施設用作成シート【入力例】!$B$18:$P$117,MATCH(LARGE((施設用作成シート【入力例】!$C$18:$C$117=$D$8)*1/ROW(施設用作成シート【入力例】!$B$18:$B$117),ROWS($B$12:$B42)),1/ROW(施設用作成シート【入力例】!$B$18:$B$117),0),COLUMNS($B$11:F$11)),"")</f>
        <v/>
      </c>
      <c r="G42" s="151" t="str">
        <f t="array" ref="G42">IFERROR(INDEX(施設用作成シート【入力例】!$B$18:$P$117,MATCH(LARGE((施設用作成シート【入力例】!$C$18:$C$117=$D$8)*1/ROW(施設用作成シート【入力例】!$B$18:$B$117),ROWS($B$12:$B42)),1/ROW(施設用作成シート【入力例】!$B$18:$B$117),0),COLUMNS($B$11:G$11)),"")</f>
        <v/>
      </c>
      <c r="H42" s="151" t="str">
        <f t="array" ref="H42">IFERROR(INDEX(施設用作成シート【入力例】!$B$18:$P$117,MATCH(LARGE((施設用作成シート【入力例】!$C$18:$C$117=$D$8)*1/ROW(施設用作成シート【入力例】!$B$18:$B$117),ROWS($B$12:$B42)),1/ROW(施設用作成シート【入力例】!$B$18:$B$117),0),COLUMNS($B$11:H$11)),"")</f>
        <v/>
      </c>
      <c r="I42" s="138" t="str">
        <f t="array" ref="I42">IFERROR(INDEX(施設用作成シート【入力例】!$B$18:$P$117,MATCH(LARGE((施設用作成シート【入力例】!$C$18:$C$117=$D$8)*1/ROW(施設用作成シート【入力例】!$B$18:$B$117),ROWS($B$12:$B42)),1/ROW(施設用作成シート【入力例】!$B$18:$B$117),0),COLUMNS($B$11:I$11)),"")</f>
        <v/>
      </c>
      <c r="J42" s="142" t="str">
        <f t="array" ref="J42">IFERROR(INDEX(施設用作成シート【入力例】!$B$18:$P$117,MATCH(LARGE((施設用作成シート【入力例】!$C$18:$C$117=$D$8)*1/ROW(施設用作成シート【入力例】!$B$18:$B$117),ROWS($B$12:$B42)),1/ROW(施設用作成シート【入力例】!$B$18:$B$117),0),COLUMNS($B$11:J$11)),"")</f>
        <v/>
      </c>
      <c r="K42" s="138" t="str">
        <f t="array" ref="K42">IFERROR(INDEX(施設用作成シート【入力例】!$B$18:$P$117,MATCH(LARGE((施設用作成シート【入力例】!$C$18:$C$117=$D$8)*1/ROW(施設用作成シート【入力例】!$B$18:$B$117),ROWS($B$12:$B42)),1/ROW(施設用作成シート【入力例】!$B$18:$B$117),0),COLUMNS($B$11:K$11)),"")</f>
        <v/>
      </c>
      <c r="L42" s="138" t="str">
        <f t="array" ref="L42">IFERROR(INDEX(施設用作成シート【入力例】!$B$18:$P$117,MATCH(LARGE((施設用作成シート【入力例】!$C$18:$C$117=$D$8)*1/ROW(施設用作成シート【入力例】!$B$18:$B$117),ROWS($B$12:$B42)),1/ROW(施設用作成シート【入力例】!$B$18:$B$117),0),COLUMNS($B$11:L$11)),"")</f>
        <v/>
      </c>
      <c r="M42" s="138" t="str">
        <f t="array" ref="M42">IFERROR(INDEX(施設用作成シート【入力例】!$B$18:$P$117,MATCH(LARGE((施設用作成シート【入力例】!$C$18:$C$117=$D$8)*1/ROW(施設用作成シート【入力例】!$B$18:$B$117),ROWS($B$12:$B42)),1/ROW(施設用作成シート【入力例】!$B$18:$B$117),0),COLUMNS($B$11:M$11)),"")</f>
        <v/>
      </c>
      <c r="N42" s="138" t="str">
        <f t="array" ref="N42">IFERROR(INDEX(施設用作成シート【入力例】!$B$18:$P$117,MATCH(LARGE((施設用作成シート【入力例】!$C$18:$C$117=$D$8)*1/ROW(施設用作成シート【入力例】!$B$18:$B$117),ROWS($B$12:$B42)),1/ROW(施設用作成シート【入力例】!$B$18:$B$117),0),COLUMNS($B$11:N$11)),"")</f>
        <v/>
      </c>
      <c r="O42" s="151" t="str">
        <f t="array" ref="O42">IFERROR(INDEX(施設用作成シート【入力例】!$B$18:$P$117,MATCH(LARGE((施設用作成シート【入力例】!$C$18:$C$117=$D$8)*1/ROW(施設用作成シート【入力例】!$B$18:$B$117),ROWS($B$12:$B42)),1/ROW(施設用作成シート【入力例】!$B$18:$B$117),0),COLUMNS($B$11:O$11)),"")</f>
        <v/>
      </c>
    </row>
    <row r="43" spans="2:15" ht="19.5">
      <c r="B43" s="138" t="str">
        <f t="array" ref="B43">IFERROR(INDEX(施設用作成シート【入力例】!$B$18:$P$117,MATCH(LARGE((施設用作成シート【入力例】!$C$18:$C$117=$D$8)*1/ROW(施設用作成シート【入力例】!$B$18:$B$117),ROWS($B$12:$B43)),1/ROW(施設用作成シート【入力例】!$B$18:$B$117),0),COLUMNS($B$11:B$11)),"")</f>
        <v/>
      </c>
      <c r="C43" s="138" t="str">
        <f t="array" ref="C43">IFERROR(INDEX(施設用作成シート【入力例】!$B$18:$P$117,MATCH(LARGE((施設用作成シート【入力例】!$C$18:$C$117=$D$8)*1/ROW(施設用作成シート【入力例】!$B$18:$B$117),ROWS($B$12:$B43)),1/ROW(施設用作成シート【入力例】!$B$18:$B$117),0),COLUMNS($B$11:C$11)),"")</f>
        <v/>
      </c>
      <c r="D43" s="138" t="str">
        <f t="array" ref="D43">IFERROR(INDEX(施設用作成シート【入力例】!$B$18:$P$117,MATCH(LARGE((施設用作成シート【入力例】!$C$18:$C$117=$D$8)*1/ROW(施設用作成シート【入力例】!$B$18:$B$117),ROWS($B$12:$B43)),1/ROW(施設用作成シート【入力例】!$B$18:$B$117),0),COLUMNS($B$11:D$11)),"")</f>
        <v/>
      </c>
      <c r="E43" s="157" t="str">
        <f t="array" ref="E43">IFERROR(INDEX(施設用作成シート【入力例】!$B$18:$P$117,MATCH(LARGE((施設用作成シート【入力例】!$C$18:$C$117=$D$8)*1/ROW(施設用作成シート【入力例】!$B$18:$B$117),ROWS($B$12:$B43)),1/ROW(施設用作成シート【入力例】!$B$18:$B$117),0),COLUMNS($B$11:E$11)),"")</f>
        <v/>
      </c>
      <c r="F43" s="151" t="str">
        <f t="array" ref="F43">IFERROR(INDEX(施設用作成シート【入力例】!$B$18:$P$117,MATCH(LARGE((施設用作成シート【入力例】!$C$18:$C$117=$D$8)*1/ROW(施設用作成シート【入力例】!$B$18:$B$117),ROWS($B$12:$B43)),1/ROW(施設用作成シート【入力例】!$B$18:$B$117),0),COLUMNS($B$11:F$11)),"")</f>
        <v/>
      </c>
      <c r="G43" s="151" t="str">
        <f t="array" ref="G43">IFERROR(INDEX(施設用作成シート【入力例】!$B$18:$P$117,MATCH(LARGE((施設用作成シート【入力例】!$C$18:$C$117=$D$8)*1/ROW(施設用作成シート【入力例】!$B$18:$B$117),ROWS($B$12:$B43)),1/ROW(施設用作成シート【入力例】!$B$18:$B$117),0),COLUMNS($B$11:G$11)),"")</f>
        <v/>
      </c>
      <c r="H43" s="151" t="str">
        <f t="array" ref="H43">IFERROR(INDEX(施設用作成シート【入力例】!$B$18:$P$117,MATCH(LARGE((施設用作成シート【入力例】!$C$18:$C$117=$D$8)*1/ROW(施設用作成シート【入力例】!$B$18:$B$117),ROWS($B$12:$B43)),1/ROW(施設用作成シート【入力例】!$B$18:$B$117),0),COLUMNS($B$11:H$11)),"")</f>
        <v/>
      </c>
      <c r="I43" s="138" t="str">
        <f t="array" ref="I43">IFERROR(INDEX(施設用作成シート【入力例】!$B$18:$P$117,MATCH(LARGE((施設用作成シート【入力例】!$C$18:$C$117=$D$8)*1/ROW(施設用作成シート【入力例】!$B$18:$B$117),ROWS($B$12:$B43)),1/ROW(施設用作成シート【入力例】!$B$18:$B$117),0),COLUMNS($B$11:I$11)),"")</f>
        <v/>
      </c>
      <c r="J43" s="142" t="str">
        <f t="array" ref="J43">IFERROR(INDEX(施設用作成シート【入力例】!$B$18:$P$117,MATCH(LARGE((施設用作成シート【入力例】!$C$18:$C$117=$D$8)*1/ROW(施設用作成シート【入力例】!$B$18:$B$117),ROWS($B$12:$B43)),1/ROW(施設用作成シート【入力例】!$B$18:$B$117),0),COLUMNS($B$11:J$11)),"")</f>
        <v/>
      </c>
      <c r="K43" s="138" t="str">
        <f t="array" ref="K43">IFERROR(INDEX(施設用作成シート【入力例】!$B$18:$P$117,MATCH(LARGE((施設用作成シート【入力例】!$C$18:$C$117=$D$8)*1/ROW(施設用作成シート【入力例】!$B$18:$B$117),ROWS($B$12:$B43)),1/ROW(施設用作成シート【入力例】!$B$18:$B$117),0),COLUMNS($B$11:K$11)),"")</f>
        <v/>
      </c>
      <c r="L43" s="138" t="str">
        <f t="array" ref="L43">IFERROR(INDEX(施設用作成シート【入力例】!$B$18:$P$117,MATCH(LARGE((施設用作成シート【入力例】!$C$18:$C$117=$D$8)*1/ROW(施設用作成シート【入力例】!$B$18:$B$117),ROWS($B$12:$B43)),1/ROW(施設用作成シート【入力例】!$B$18:$B$117),0),COLUMNS($B$11:L$11)),"")</f>
        <v/>
      </c>
      <c r="M43" s="138" t="str">
        <f t="array" ref="M43">IFERROR(INDEX(施設用作成シート【入力例】!$B$18:$P$117,MATCH(LARGE((施設用作成シート【入力例】!$C$18:$C$117=$D$8)*1/ROW(施設用作成シート【入力例】!$B$18:$B$117),ROWS($B$12:$B43)),1/ROW(施設用作成シート【入力例】!$B$18:$B$117),0),COLUMNS($B$11:M$11)),"")</f>
        <v/>
      </c>
      <c r="N43" s="138" t="str">
        <f t="array" ref="N43">IFERROR(INDEX(施設用作成シート【入力例】!$B$18:$P$117,MATCH(LARGE((施設用作成シート【入力例】!$C$18:$C$117=$D$8)*1/ROW(施設用作成シート【入力例】!$B$18:$B$117),ROWS($B$12:$B43)),1/ROW(施設用作成シート【入力例】!$B$18:$B$117),0),COLUMNS($B$11:N$11)),"")</f>
        <v/>
      </c>
      <c r="O43" s="151" t="str">
        <f t="array" ref="O43">IFERROR(INDEX(施設用作成シート【入力例】!$B$18:$P$117,MATCH(LARGE((施設用作成シート【入力例】!$C$18:$C$117=$D$8)*1/ROW(施設用作成シート【入力例】!$B$18:$B$117),ROWS($B$12:$B43)),1/ROW(施設用作成シート【入力例】!$B$18:$B$117),0),COLUMNS($B$11:O$11)),"")</f>
        <v/>
      </c>
    </row>
    <row r="44" spans="2:15" ht="19.5">
      <c r="B44" s="138" t="str">
        <f t="array" ref="B44">IFERROR(INDEX(施設用作成シート【入力例】!$B$18:$P$117,MATCH(LARGE((施設用作成シート【入力例】!$C$18:$C$117=$D$8)*1/ROW(施設用作成シート【入力例】!$B$18:$B$117),ROWS($B$12:$B44)),1/ROW(施設用作成シート【入力例】!$B$18:$B$117),0),COLUMNS($B$11:B$11)),"")</f>
        <v/>
      </c>
      <c r="C44" s="138" t="str">
        <f t="array" ref="C44">IFERROR(INDEX(施設用作成シート【入力例】!$B$18:$P$117,MATCH(LARGE((施設用作成シート【入力例】!$C$18:$C$117=$D$8)*1/ROW(施設用作成シート【入力例】!$B$18:$B$117),ROWS($B$12:$B44)),1/ROW(施設用作成シート【入力例】!$B$18:$B$117),0),COLUMNS($B$11:C$11)),"")</f>
        <v/>
      </c>
      <c r="D44" s="138" t="str">
        <f t="array" ref="D44">IFERROR(INDEX(施設用作成シート【入力例】!$B$18:$P$117,MATCH(LARGE((施設用作成シート【入力例】!$C$18:$C$117=$D$8)*1/ROW(施設用作成シート【入力例】!$B$18:$B$117),ROWS($B$12:$B44)),1/ROW(施設用作成シート【入力例】!$B$18:$B$117),0),COLUMNS($B$11:D$11)),"")</f>
        <v/>
      </c>
      <c r="E44" s="157" t="str">
        <f t="array" ref="E44">IFERROR(INDEX(施設用作成シート【入力例】!$B$18:$P$117,MATCH(LARGE((施設用作成シート【入力例】!$C$18:$C$117=$D$8)*1/ROW(施設用作成シート【入力例】!$B$18:$B$117),ROWS($B$12:$B44)),1/ROW(施設用作成シート【入力例】!$B$18:$B$117),0),COLUMNS($B$11:E$11)),"")</f>
        <v/>
      </c>
      <c r="F44" s="151" t="str">
        <f t="array" ref="F44">IFERROR(INDEX(施設用作成シート【入力例】!$B$18:$P$117,MATCH(LARGE((施設用作成シート【入力例】!$C$18:$C$117=$D$8)*1/ROW(施設用作成シート【入力例】!$B$18:$B$117),ROWS($B$12:$B44)),1/ROW(施設用作成シート【入力例】!$B$18:$B$117),0),COLUMNS($B$11:F$11)),"")</f>
        <v/>
      </c>
      <c r="G44" s="151" t="str">
        <f t="array" ref="G44">IFERROR(INDEX(施設用作成シート【入力例】!$B$18:$P$117,MATCH(LARGE((施設用作成シート【入力例】!$C$18:$C$117=$D$8)*1/ROW(施設用作成シート【入力例】!$B$18:$B$117),ROWS($B$12:$B44)),1/ROW(施設用作成シート【入力例】!$B$18:$B$117),0),COLUMNS($B$11:G$11)),"")</f>
        <v/>
      </c>
      <c r="H44" s="151" t="str">
        <f t="array" ref="H44">IFERROR(INDEX(施設用作成シート【入力例】!$B$18:$P$117,MATCH(LARGE((施設用作成シート【入力例】!$C$18:$C$117=$D$8)*1/ROW(施設用作成シート【入力例】!$B$18:$B$117),ROWS($B$12:$B44)),1/ROW(施設用作成シート【入力例】!$B$18:$B$117),0),COLUMNS($B$11:H$11)),"")</f>
        <v/>
      </c>
      <c r="I44" s="138" t="str">
        <f t="array" ref="I44">IFERROR(INDEX(施設用作成シート【入力例】!$B$18:$P$117,MATCH(LARGE((施設用作成シート【入力例】!$C$18:$C$117=$D$8)*1/ROW(施設用作成シート【入力例】!$B$18:$B$117),ROWS($B$12:$B44)),1/ROW(施設用作成シート【入力例】!$B$18:$B$117),0),COLUMNS($B$11:I$11)),"")</f>
        <v/>
      </c>
      <c r="J44" s="142" t="str">
        <f t="array" ref="J44">IFERROR(INDEX(施設用作成シート【入力例】!$B$18:$P$117,MATCH(LARGE((施設用作成シート【入力例】!$C$18:$C$117=$D$8)*1/ROW(施設用作成シート【入力例】!$B$18:$B$117),ROWS($B$12:$B44)),1/ROW(施設用作成シート【入力例】!$B$18:$B$117),0),COLUMNS($B$11:J$11)),"")</f>
        <v/>
      </c>
      <c r="K44" s="138" t="str">
        <f t="array" ref="K44">IFERROR(INDEX(施設用作成シート【入力例】!$B$18:$P$117,MATCH(LARGE((施設用作成シート【入力例】!$C$18:$C$117=$D$8)*1/ROW(施設用作成シート【入力例】!$B$18:$B$117),ROWS($B$12:$B44)),1/ROW(施設用作成シート【入力例】!$B$18:$B$117),0),COLUMNS($B$11:K$11)),"")</f>
        <v/>
      </c>
      <c r="L44" s="138" t="str">
        <f t="array" ref="L44">IFERROR(INDEX(施設用作成シート【入力例】!$B$18:$P$117,MATCH(LARGE((施設用作成シート【入力例】!$C$18:$C$117=$D$8)*1/ROW(施設用作成シート【入力例】!$B$18:$B$117),ROWS($B$12:$B44)),1/ROW(施設用作成シート【入力例】!$B$18:$B$117),0),COLUMNS($B$11:L$11)),"")</f>
        <v/>
      </c>
      <c r="M44" s="138" t="str">
        <f t="array" ref="M44">IFERROR(INDEX(施設用作成シート【入力例】!$B$18:$P$117,MATCH(LARGE((施設用作成シート【入力例】!$C$18:$C$117=$D$8)*1/ROW(施設用作成シート【入力例】!$B$18:$B$117),ROWS($B$12:$B44)),1/ROW(施設用作成シート【入力例】!$B$18:$B$117),0),COLUMNS($B$11:M$11)),"")</f>
        <v/>
      </c>
      <c r="N44" s="138" t="str">
        <f t="array" ref="N44">IFERROR(INDEX(施設用作成シート【入力例】!$B$18:$P$117,MATCH(LARGE((施設用作成シート【入力例】!$C$18:$C$117=$D$8)*1/ROW(施設用作成シート【入力例】!$B$18:$B$117),ROWS($B$12:$B44)),1/ROW(施設用作成シート【入力例】!$B$18:$B$117),0),COLUMNS($B$11:N$11)),"")</f>
        <v/>
      </c>
      <c r="O44" s="151" t="str">
        <f t="array" ref="O44">IFERROR(INDEX(施設用作成シート【入力例】!$B$18:$P$117,MATCH(LARGE((施設用作成シート【入力例】!$C$18:$C$117=$D$8)*1/ROW(施設用作成シート【入力例】!$B$18:$B$117),ROWS($B$12:$B44)),1/ROW(施設用作成シート【入力例】!$B$18:$B$117),0),COLUMNS($B$11:O$11)),"")</f>
        <v/>
      </c>
    </row>
    <row r="45" spans="2:15" ht="19.5">
      <c r="B45" s="138" t="str">
        <f t="array" ref="B45">IFERROR(INDEX(施設用作成シート【入力例】!$B$18:$P$117,MATCH(LARGE((施設用作成シート【入力例】!$C$18:$C$117=$D$8)*1/ROW(施設用作成シート【入力例】!$B$18:$B$117),ROWS($B$12:$B45)),1/ROW(施設用作成シート【入力例】!$B$18:$B$117),0),COLUMNS($B$11:B$11)),"")</f>
        <v/>
      </c>
      <c r="C45" s="138" t="str">
        <f t="array" ref="C45">IFERROR(INDEX(施設用作成シート【入力例】!$B$18:$P$117,MATCH(LARGE((施設用作成シート【入力例】!$C$18:$C$117=$D$8)*1/ROW(施設用作成シート【入力例】!$B$18:$B$117),ROWS($B$12:$B45)),1/ROW(施設用作成シート【入力例】!$B$18:$B$117),0),COLUMNS($B$11:C$11)),"")</f>
        <v/>
      </c>
      <c r="D45" s="138" t="str">
        <f t="array" ref="D45">IFERROR(INDEX(施設用作成シート【入力例】!$B$18:$P$117,MATCH(LARGE((施設用作成シート【入力例】!$C$18:$C$117=$D$8)*1/ROW(施設用作成シート【入力例】!$B$18:$B$117),ROWS($B$12:$B45)),1/ROW(施設用作成シート【入力例】!$B$18:$B$117),0),COLUMNS($B$11:D$11)),"")</f>
        <v/>
      </c>
      <c r="E45" s="157" t="str">
        <f t="array" ref="E45">IFERROR(INDEX(施設用作成シート【入力例】!$B$18:$P$117,MATCH(LARGE((施設用作成シート【入力例】!$C$18:$C$117=$D$8)*1/ROW(施設用作成シート【入力例】!$B$18:$B$117),ROWS($B$12:$B45)),1/ROW(施設用作成シート【入力例】!$B$18:$B$117),0),COLUMNS($B$11:E$11)),"")</f>
        <v/>
      </c>
      <c r="F45" s="151" t="str">
        <f t="array" ref="F45">IFERROR(INDEX(施設用作成シート【入力例】!$B$18:$P$117,MATCH(LARGE((施設用作成シート【入力例】!$C$18:$C$117=$D$8)*1/ROW(施設用作成シート【入力例】!$B$18:$B$117),ROWS($B$12:$B45)),1/ROW(施設用作成シート【入力例】!$B$18:$B$117),0),COLUMNS($B$11:F$11)),"")</f>
        <v/>
      </c>
      <c r="G45" s="151" t="str">
        <f t="array" ref="G45">IFERROR(INDEX(施設用作成シート【入力例】!$B$18:$P$117,MATCH(LARGE((施設用作成シート【入力例】!$C$18:$C$117=$D$8)*1/ROW(施設用作成シート【入力例】!$B$18:$B$117),ROWS($B$12:$B45)),1/ROW(施設用作成シート【入力例】!$B$18:$B$117),0),COLUMNS($B$11:G$11)),"")</f>
        <v/>
      </c>
      <c r="H45" s="151" t="str">
        <f t="array" ref="H45">IFERROR(INDEX(施設用作成シート【入力例】!$B$18:$P$117,MATCH(LARGE((施設用作成シート【入力例】!$C$18:$C$117=$D$8)*1/ROW(施設用作成シート【入力例】!$B$18:$B$117),ROWS($B$12:$B45)),1/ROW(施設用作成シート【入力例】!$B$18:$B$117),0),COLUMNS($B$11:H$11)),"")</f>
        <v/>
      </c>
      <c r="I45" s="138" t="str">
        <f t="array" ref="I45">IFERROR(INDEX(施設用作成シート【入力例】!$B$18:$P$117,MATCH(LARGE((施設用作成シート【入力例】!$C$18:$C$117=$D$8)*1/ROW(施設用作成シート【入力例】!$B$18:$B$117),ROWS($B$12:$B45)),1/ROW(施設用作成シート【入力例】!$B$18:$B$117),0),COLUMNS($B$11:I$11)),"")</f>
        <v/>
      </c>
      <c r="J45" s="142" t="str">
        <f t="array" ref="J45">IFERROR(INDEX(施設用作成シート【入力例】!$B$18:$P$117,MATCH(LARGE((施設用作成シート【入力例】!$C$18:$C$117=$D$8)*1/ROW(施設用作成シート【入力例】!$B$18:$B$117),ROWS($B$12:$B45)),1/ROW(施設用作成シート【入力例】!$B$18:$B$117),0),COLUMNS($B$11:J$11)),"")</f>
        <v/>
      </c>
      <c r="K45" s="138" t="str">
        <f t="array" ref="K45">IFERROR(INDEX(施設用作成シート【入力例】!$B$18:$P$117,MATCH(LARGE((施設用作成シート【入力例】!$C$18:$C$117=$D$8)*1/ROW(施設用作成シート【入力例】!$B$18:$B$117),ROWS($B$12:$B45)),1/ROW(施設用作成シート【入力例】!$B$18:$B$117),0),COLUMNS($B$11:K$11)),"")</f>
        <v/>
      </c>
      <c r="L45" s="138" t="str">
        <f t="array" ref="L45">IFERROR(INDEX(施設用作成シート【入力例】!$B$18:$P$117,MATCH(LARGE((施設用作成シート【入力例】!$C$18:$C$117=$D$8)*1/ROW(施設用作成シート【入力例】!$B$18:$B$117),ROWS($B$12:$B45)),1/ROW(施設用作成シート【入力例】!$B$18:$B$117),0),COLUMNS($B$11:L$11)),"")</f>
        <v/>
      </c>
      <c r="M45" s="138" t="str">
        <f t="array" ref="M45">IFERROR(INDEX(施設用作成シート【入力例】!$B$18:$P$117,MATCH(LARGE((施設用作成シート【入力例】!$C$18:$C$117=$D$8)*1/ROW(施設用作成シート【入力例】!$B$18:$B$117),ROWS($B$12:$B45)),1/ROW(施設用作成シート【入力例】!$B$18:$B$117),0),COLUMNS($B$11:M$11)),"")</f>
        <v/>
      </c>
      <c r="N45" s="138" t="str">
        <f t="array" ref="N45">IFERROR(INDEX(施設用作成シート【入力例】!$B$18:$P$117,MATCH(LARGE((施設用作成シート【入力例】!$C$18:$C$117=$D$8)*1/ROW(施設用作成シート【入力例】!$B$18:$B$117),ROWS($B$12:$B45)),1/ROW(施設用作成シート【入力例】!$B$18:$B$117),0),COLUMNS($B$11:N$11)),"")</f>
        <v/>
      </c>
      <c r="O45" s="151" t="str">
        <f t="array" ref="O45">IFERROR(INDEX(施設用作成シート【入力例】!$B$18:$P$117,MATCH(LARGE((施設用作成シート【入力例】!$C$18:$C$117=$D$8)*1/ROW(施設用作成シート【入力例】!$B$18:$B$117),ROWS($B$12:$B45)),1/ROW(施設用作成シート【入力例】!$B$18:$B$117),0),COLUMNS($B$11:O$11)),"")</f>
        <v/>
      </c>
    </row>
    <row r="46" spans="2:15" ht="19.5">
      <c r="B46" s="138" t="str">
        <f t="array" ref="B46">IFERROR(INDEX(施設用作成シート【入力例】!$B$18:$P$117,MATCH(LARGE((施設用作成シート【入力例】!$C$18:$C$117=$D$8)*1/ROW(施設用作成シート【入力例】!$B$18:$B$117),ROWS($B$12:$B46)),1/ROW(施設用作成シート【入力例】!$B$18:$B$117),0),COLUMNS($B$11:B$11)),"")</f>
        <v/>
      </c>
      <c r="C46" s="138" t="str">
        <f t="array" ref="C46">IFERROR(INDEX(施設用作成シート【入力例】!$B$18:$P$117,MATCH(LARGE((施設用作成シート【入力例】!$C$18:$C$117=$D$8)*1/ROW(施設用作成シート【入力例】!$B$18:$B$117),ROWS($B$12:$B46)),1/ROW(施設用作成シート【入力例】!$B$18:$B$117),0),COLUMNS($B$11:C$11)),"")</f>
        <v/>
      </c>
      <c r="D46" s="138" t="str">
        <f t="array" ref="D46">IFERROR(INDEX(施設用作成シート【入力例】!$B$18:$P$117,MATCH(LARGE((施設用作成シート【入力例】!$C$18:$C$117=$D$8)*1/ROW(施設用作成シート【入力例】!$B$18:$B$117),ROWS($B$12:$B46)),1/ROW(施設用作成シート【入力例】!$B$18:$B$117),0),COLUMNS($B$11:D$11)),"")</f>
        <v/>
      </c>
      <c r="E46" s="157" t="str">
        <f t="array" ref="E46">IFERROR(INDEX(施設用作成シート【入力例】!$B$18:$P$117,MATCH(LARGE((施設用作成シート【入力例】!$C$18:$C$117=$D$8)*1/ROW(施設用作成シート【入力例】!$B$18:$B$117),ROWS($B$12:$B46)),1/ROW(施設用作成シート【入力例】!$B$18:$B$117),0),COLUMNS($B$11:E$11)),"")</f>
        <v/>
      </c>
      <c r="F46" s="151" t="str">
        <f t="array" ref="F46">IFERROR(INDEX(施設用作成シート【入力例】!$B$18:$P$117,MATCH(LARGE((施設用作成シート【入力例】!$C$18:$C$117=$D$8)*1/ROW(施設用作成シート【入力例】!$B$18:$B$117),ROWS($B$12:$B46)),1/ROW(施設用作成シート【入力例】!$B$18:$B$117),0),COLUMNS($B$11:F$11)),"")</f>
        <v/>
      </c>
      <c r="G46" s="151" t="str">
        <f t="array" ref="G46">IFERROR(INDEX(施設用作成シート【入力例】!$B$18:$P$117,MATCH(LARGE((施設用作成シート【入力例】!$C$18:$C$117=$D$8)*1/ROW(施設用作成シート【入力例】!$B$18:$B$117),ROWS($B$12:$B46)),1/ROW(施設用作成シート【入力例】!$B$18:$B$117),0),COLUMNS($B$11:G$11)),"")</f>
        <v/>
      </c>
      <c r="H46" s="151" t="str">
        <f t="array" ref="H46">IFERROR(INDEX(施設用作成シート【入力例】!$B$18:$P$117,MATCH(LARGE((施設用作成シート【入力例】!$C$18:$C$117=$D$8)*1/ROW(施設用作成シート【入力例】!$B$18:$B$117),ROWS($B$12:$B46)),1/ROW(施設用作成シート【入力例】!$B$18:$B$117),0),COLUMNS($B$11:H$11)),"")</f>
        <v/>
      </c>
      <c r="I46" s="138" t="str">
        <f t="array" ref="I46">IFERROR(INDEX(施設用作成シート【入力例】!$B$18:$P$117,MATCH(LARGE((施設用作成シート【入力例】!$C$18:$C$117=$D$8)*1/ROW(施設用作成シート【入力例】!$B$18:$B$117),ROWS($B$12:$B46)),1/ROW(施設用作成シート【入力例】!$B$18:$B$117),0),COLUMNS($B$11:I$11)),"")</f>
        <v/>
      </c>
      <c r="J46" s="142" t="str">
        <f t="array" ref="J46">IFERROR(INDEX(施設用作成シート【入力例】!$B$18:$P$117,MATCH(LARGE((施設用作成シート【入力例】!$C$18:$C$117=$D$8)*1/ROW(施設用作成シート【入力例】!$B$18:$B$117),ROWS($B$12:$B46)),1/ROW(施設用作成シート【入力例】!$B$18:$B$117),0),COLUMNS($B$11:J$11)),"")</f>
        <v/>
      </c>
      <c r="K46" s="138" t="str">
        <f t="array" ref="K46">IFERROR(INDEX(施設用作成シート【入力例】!$B$18:$P$117,MATCH(LARGE((施設用作成シート【入力例】!$C$18:$C$117=$D$8)*1/ROW(施設用作成シート【入力例】!$B$18:$B$117),ROWS($B$12:$B46)),1/ROW(施設用作成シート【入力例】!$B$18:$B$117),0),COLUMNS($B$11:K$11)),"")</f>
        <v/>
      </c>
      <c r="L46" s="138" t="str">
        <f t="array" ref="L46">IFERROR(INDEX(施設用作成シート【入力例】!$B$18:$P$117,MATCH(LARGE((施設用作成シート【入力例】!$C$18:$C$117=$D$8)*1/ROW(施設用作成シート【入力例】!$B$18:$B$117),ROWS($B$12:$B46)),1/ROW(施設用作成シート【入力例】!$B$18:$B$117),0),COLUMNS($B$11:L$11)),"")</f>
        <v/>
      </c>
      <c r="M46" s="138" t="str">
        <f t="array" ref="M46">IFERROR(INDEX(施設用作成シート【入力例】!$B$18:$P$117,MATCH(LARGE((施設用作成シート【入力例】!$C$18:$C$117=$D$8)*1/ROW(施設用作成シート【入力例】!$B$18:$B$117),ROWS($B$12:$B46)),1/ROW(施設用作成シート【入力例】!$B$18:$B$117),0),COLUMNS($B$11:M$11)),"")</f>
        <v/>
      </c>
      <c r="N46" s="138" t="str">
        <f t="array" ref="N46">IFERROR(INDEX(施設用作成シート【入力例】!$B$18:$P$117,MATCH(LARGE((施設用作成シート【入力例】!$C$18:$C$117=$D$8)*1/ROW(施設用作成シート【入力例】!$B$18:$B$117),ROWS($B$12:$B46)),1/ROW(施設用作成シート【入力例】!$B$18:$B$117),0),COLUMNS($B$11:N$11)),"")</f>
        <v/>
      </c>
      <c r="O46" s="151" t="str">
        <f t="array" ref="O46">IFERROR(INDEX(施設用作成シート【入力例】!$B$18:$P$117,MATCH(LARGE((施設用作成シート【入力例】!$C$18:$C$117=$D$8)*1/ROW(施設用作成シート【入力例】!$B$18:$B$117),ROWS($B$12:$B46)),1/ROW(施設用作成シート【入力例】!$B$18:$B$117),0),COLUMNS($B$11:O$11)),"")</f>
        <v/>
      </c>
    </row>
    <row r="47" spans="2:15" ht="19.5">
      <c r="B47" s="138" t="str">
        <f t="array" ref="B47">IFERROR(INDEX(施設用作成シート【入力例】!$B$18:$P$117,MATCH(LARGE((施設用作成シート【入力例】!$C$18:$C$117=$D$8)*1/ROW(施設用作成シート【入力例】!$B$18:$B$117),ROWS($B$12:$B47)),1/ROW(施設用作成シート【入力例】!$B$18:$B$117),0),COLUMNS($B$11:B$11)),"")</f>
        <v/>
      </c>
      <c r="C47" s="138" t="str">
        <f t="array" ref="C47">IFERROR(INDEX(施設用作成シート【入力例】!$B$18:$P$117,MATCH(LARGE((施設用作成シート【入力例】!$C$18:$C$117=$D$8)*1/ROW(施設用作成シート【入力例】!$B$18:$B$117),ROWS($B$12:$B47)),1/ROW(施設用作成シート【入力例】!$B$18:$B$117),0),COLUMNS($B$11:C$11)),"")</f>
        <v/>
      </c>
      <c r="D47" s="138" t="str">
        <f t="array" ref="D47">IFERROR(INDEX(施設用作成シート【入力例】!$B$18:$P$117,MATCH(LARGE((施設用作成シート【入力例】!$C$18:$C$117=$D$8)*1/ROW(施設用作成シート【入力例】!$B$18:$B$117),ROWS($B$12:$B47)),1/ROW(施設用作成シート【入力例】!$B$18:$B$117),0),COLUMNS($B$11:D$11)),"")</f>
        <v/>
      </c>
      <c r="E47" s="157" t="str">
        <f t="array" ref="E47">IFERROR(INDEX(施設用作成シート【入力例】!$B$18:$P$117,MATCH(LARGE((施設用作成シート【入力例】!$C$18:$C$117=$D$8)*1/ROW(施設用作成シート【入力例】!$B$18:$B$117),ROWS($B$12:$B47)),1/ROW(施設用作成シート【入力例】!$B$18:$B$117),0),COLUMNS($B$11:E$11)),"")</f>
        <v/>
      </c>
      <c r="F47" s="151" t="str">
        <f t="array" ref="F47">IFERROR(INDEX(施設用作成シート【入力例】!$B$18:$P$117,MATCH(LARGE((施設用作成シート【入力例】!$C$18:$C$117=$D$8)*1/ROW(施設用作成シート【入力例】!$B$18:$B$117),ROWS($B$12:$B47)),1/ROW(施設用作成シート【入力例】!$B$18:$B$117),0),COLUMNS($B$11:F$11)),"")</f>
        <v/>
      </c>
      <c r="G47" s="151" t="str">
        <f t="array" ref="G47">IFERROR(INDEX(施設用作成シート【入力例】!$B$18:$P$117,MATCH(LARGE((施設用作成シート【入力例】!$C$18:$C$117=$D$8)*1/ROW(施設用作成シート【入力例】!$B$18:$B$117),ROWS($B$12:$B47)),1/ROW(施設用作成シート【入力例】!$B$18:$B$117),0),COLUMNS($B$11:G$11)),"")</f>
        <v/>
      </c>
      <c r="H47" s="151" t="str">
        <f t="array" ref="H47">IFERROR(INDEX(施設用作成シート【入力例】!$B$18:$P$117,MATCH(LARGE((施設用作成シート【入力例】!$C$18:$C$117=$D$8)*1/ROW(施設用作成シート【入力例】!$B$18:$B$117),ROWS($B$12:$B47)),1/ROW(施設用作成シート【入力例】!$B$18:$B$117),0),COLUMNS($B$11:H$11)),"")</f>
        <v/>
      </c>
      <c r="I47" s="138" t="str">
        <f t="array" ref="I47">IFERROR(INDEX(施設用作成シート【入力例】!$B$18:$P$117,MATCH(LARGE((施設用作成シート【入力例】!$C$18:$C$117=$D$8)*1/ROW(施設用作成シート【入力例】!$B$18:$B$117),ROWS($B$12:$B47)),1/ROW(施設用作成シート【入力例】!$B$18:$B$117),0),COLUMNS($B$11:I$11)),"")</f>
        <v/>
      </c>
      <c r="J47" s="142" t="str">
        <f t="array" ref="J47">IFERROR(INDEX(施設用作成シート【入力例】!$B$18:$P$117,MATCH(LARGE((施設用作成シート【入力例】!$C$18:$C$117=$D$8)*1/ROW(施設用作成シート【入力例】!$B$18:$B$117),ROWS($B$12:$B47)),1/ROW(施設用作成シート【入力例】!$B$18:$B$117),0),COLUMNS($B$11:J$11)),"")</f>
        <v/>
      </c>
      <c r="K47" s="138" t="str">
        <f t="array" ref="K47">IFERROR(INDEX(施設用作成シート【入力例】!$B$18:$P$117,MATCH(LARGE((施設用作成シート【入力例】!$C$18:$C$117=$D$8)*1/ROW(施設用作成シート【入力例】!$B$18:$B$117),ROWS($B$12:$B47)),1/ROW(施設用作成シート【入力例】!$B$18:$B$117),0),COLUMNS($B$11:K$11)),"")</f>
        <v/>
      </c>
      <c r="L47" s="138" t="str">
        <f t="array" ref="L47">IFERROR(INDEX(施設用作成シート【入力例】!$B$18:$P$117,MATCH(LARGE((施設用作成シート【入力例】!$C$18:$C$117=$D$8)*1/ROW(施設用作成シート【入力例】!$B$18:$B$117),ROWS($B$12:$B47)),1/ROW(施設用作成シート【入力例】!$B$18:$B$117),0),COLUMNS($B$11:L$11)),"")</f>
        <v/>
      </c>
      <c r="M47" s="138" t="str">
        <f t="array" ref="M47">IFERROR(INDEX(施設用作成シート【入力例】!$B$18:$P$117,MATCH(LARGE((施設用作成シート【入力例】!$C$18:$C$117=$D$8)*1/ROW(施設用作成シート【入力例】!$B$18:$B$117),ROWS($B$12:$B47)),1/ROW(施設用作成シート【入力例】!$B$18:$B$117),0),COLUMNS($B$11:M$11)),"")</f>
        <v/>
      </c>
      <c r="N47" s="138" t="str">
        <f t="array" ref="N47">IFERROR(INDEX(施設用作成シート【入力例】!$B$18:$P$117,MATCH(LARGE((施設用作成シート【入力例】!$C$18:$C$117=$D$8)*1/ROW(施設用作成シート【入力例】!$B$18:$B$117),ROWS($B$12:$B47)),1/ROW(施設用作成シート【入力例】!$B$18:$B$117),0),COLUMNS($B$11:N$11)),"")</f>
        <v/>
      </c>
      <c r="O47" s="151" t="str">
        <f t="array" ref="O47">IFERROR(INDEX(施設用作成シート【入力例】!$B$18:$P$117,MATCH(LARGE((施設用作成シート【入力例】!$C$18:$C$117=$D$8)*1/ROW(施設用作成シート【入力例】!$B$18:$B$117),ROWS($B$12:$B47)),1/ROW(施設用作成シート【入力例】!$B$18:$B$117),0),COLUMNS($B$11:O$11)),"")</f>
        <v/>
      </c>
    </row>
    <row r="48" spans="2:15" ht="19.5">
      <c r="B48" s="138" t="str">
        <f t="array" ref="B48">IFERROR(INDEX(施設用作成シート【入力例】!$B$18:$P$117,MATCH(LARGE((施設用作成シート【入力例】!$C$18:$C$117=$D$8)*1/ROW(施設用作成シート【入力例】!$B$18:$B$117),ROWS($B$12:$B48)),1/ROW(施設用作成シート【入力例】!$B$18:$B$117),0),COLUMNS($B$11:B$11)),"")</f>
        <v/>
      </c>
      <c r="C48" s="138" t="str">
        <f t="array" ref="C48">IFERROR(INDEX(施設用作成シート【入力例】!$B$18:$P$117,MATCH(LARGE((施設用作成シート【入力例】!$C$18:$C$117=$D$8)*1/ROW(施設用作成シート【入力例】!$B$18:$B$117),ROWS($B$12:$B48)),1/ROW(施設用作成シート【入力例】!$B$18:$B$117),0),COLUMNS($B$11:C$11)),"")</f>
        <v/>
      </c>
      <c r="D48" s="138" t="str">
        <f t="array" ref="D48">IFERROR(INDEX(施設用作成シート【入力例】!$B$18:$P$117,MATCH(LARGE((施設用作成シート【入力例】!$C$18:$C$117=$D$8)*1/ROW(施設用作成シート【入力例】!$B$18:$B$117),ROWS($B$12:$B48)),1/ROW(施設用作成シート【入力例】!$B$18:$B$117),0),COLUMNS($B$11:D$11)),"")</f>
        <v/>
      </c>
      <c r="E48" s="157" t="str">
        <f t="array" ref="E48">IFERROR(INDEX(施設用作成シート【入力例】!$B$18:$P$117,MATCH(LARGE((施設用作成シート【入力例】!$C$18:$C$117=$D$8)*1/ROW(施設用作成シート【入力例】!$B$18:$B$117),ROWS($B$12:$B48)),1/ROW(施設用作成シート【入力例】!$B$18:$B$117),0),COLUMNS($B$11:E$11)),"")</f>
        <v/>
      </c>
      <c r="F48" s="151" t="str">
        <f t="array" ref="F48">IFERROR(INDEX(施設用作成シート【入力例】!$B$18:$P$117,MATCH(LARGE((施設用作成シート【入力例】!$C$18:$C$117=$D$8)*1/ROW(施設用作成シート【入力例】!$B$18:$B$117),ROWS($B$12:$B48)),1/ROW(施設用作成シート【入力例】!$B$18:$B$117),0),COLUMNS($B$11:F$11)),"")</f>
        <v/>
      </c>
      <c r="G48" s="151" t="str">
        <f t="array" ref="G48">IFERROR(INDEX(施設用作成シート【入力例】!$B$18:$P$117,MATCH(LARGE((施設用作成シート【入力例】!$C$18:$C$117=$D$8)*1/ROW(施設用作成シート【入力例】!$B$18:$B$117),ROWS($B$12:$B48)),1/ROW(施設用作成シート【入力例】!$B$18:$B$117),0),COLUMNS($B$11:G$11)),"")</f>
        <v/>
      </c>
      <c r="H48" s="151" t="str">
        <f t="array" ref="H48">IFERROR(INDEX(施設用作成シート【入力例】!$B$18:$P$117,MATCH(LARGE((施設用作成シート【入力例】!$C$18:$C$117=$D$8)*1/ROW(施設用作成シート【入力例】!$B$18:$B$117),ROWS($B$12:$B48)),1/ROW(施設用作成シート【入力例】!$B$18:$B$117),0),COLUMNS($B$11:H$11)),"")</f>
        <v/>
      </c>
      <c r="I48" s="138" t="str">
        <f t="array" ref="I48">IFERROR(INDEX(施設用作成シート【入力例】!$B$18:$P$117,MATCH(LARGE((施設用作成シート【入力例】!$C$18:$C$117=$D$8)*1/ROW(施設用作成シート【入力例】!$B$18:$B$117),ROWS($B$12:$B48)),1/ROW(施設用作成シート【入力例】!$B$18:$B$117),0),COLUMNS($B$11:I$11)),"")</f>
        <v/>
      </c>
      <c r="J48" s="142" t="str">
        <f t="array" ref="J48">IFERROR(INDEX(施設用作成シート【入力例】!$B$18:$P$117,MATCH(LARGE((施設用作成シート【入力例】!$C$18:$C$117=$D$8)*1/ROW(施設用作成シート【入力例】!$B$18:$B$117),ROWS($B$12:$B48)),1/ROW(施設用作成シート【入力例】!$B$18:$B$117),0),COLUMNS($B$11:J$11)),"")</f>
        <v/>
      </c>
      <c r="K48" s="138" t="str">
        <f t="array" ref="K48">IFERROR(INDEX(施設用作成シート【入力例】!$B$18:$P$117,MATCH(LARGE((施設用作成シート【入力例】!$C$18:$C$117=$D$8)*1/ROW(施設用作成シート【入力例】!$B$18:$B$117),ROWS($B$12:$B48)),1/ROW(施設用作成シート【入力例】!$B$18:$B$117),0),COLUMNS($B$11:K$11)),"")</f>
        <v/>
      </c>
      <c r="L48" s="138" t="str">
        <f t="array" ref="L48">IFERROR(INDEX(施設用作成シート【入力例】!$B$18:$P$117,MATCH(LARGE((施設用作成シート【入力例】!$C$18:$C$117=$D$8)*1/ROW(施設用作成シート【入力例】!$B$18:$B$117),ROWS($B$12:$B48)),1/ROW(施設用作成シート【入力例】!$B$18:$B$117),0),COLUMNS($B$11:L$11)),"")</f>
        <v/>
      </c>
      <c r="M48" s="138" t="str">
        <f t="array" ref="M48">IFERROR(INDEX(施設用作成シート【入力例】!$B$18:$P$117,MATCH(LARGE((施設用作成シート【入力例】!$C$18:$C$117=$D$8)*1/ROW(施設用作成シート【入力例】!$B$18:$B$117),ROWS($B$12:$B48)),1/ROW(施設用作成シート【入力例】!$B$18:$B$117),0),COLUMNS($B$11:M$11)),"")</f>
        <v/>
      </c>
      <c r="N48" s="138" t="str">
        <f t="array" ref="N48">IFERROR(INDEX(施設用作成シート【入力例】!$B$18:$P$117,MATCH(LARGE((施設用作成シート【入力例】!$C$18:$C$117=$D$8)*1/ROW(施設用作成シート【入力例】!$B$18:$B$117),ROWS($B$12:$B48)),1/ROW(施設用作成シート【入力例】!$B$18:$B$117),0),COLUMNS($B$11:N$11)),"")</f>
        <v/>
      </c>
      <c r="O48" s="151" t="str">
        <f t="array" ref="O48">IFERROR(INDEX(施設用作成シート【入力例】!$B$18:$P$117,MATCH(LARGE((施設用作成シート【入力例】!$C$18:$C$117=$D$8)*1/ROW(施設用作成シート【入力例】!$B$18:$B$117),ROWS($B$12:$B48)),1/ROW(施設用作成シート【入力例】!$B$18:$B$117),0),COLUMNS($B$11:O$11)),"")</f>
        <v/>
      </c>
    </row>
    <row r="49" spans="2:15" ht="19.5">
      <c r="B49" s="138" t="str">
        <f t="array" ref="B49">IFERROR(INDEX(施設用作成シート【入力例】!$B$18:$P$117,MATCH(LARGE((施設用作成シート【入力例】!$C$18:$C$117=$D$8)*1/ROW(施設用作成シート【入力例】!$B$18:$B$117),ROWS($B$12:$B49)),1/ROW(施設用作成シート【入力例】!$B$18:$B$117),0),COLUMNS($B$11:B$11)),"")</f>
        <v/>
      </c>
      <c r="C49" s="138" t="str">
        <f t="array" ref="C49">IFERROR(INDEX(施設用作成シート【入力例】!$B$18:$P$117,MATCH(LARGE((施設用作成シート【入力例】!$C$18:$C$117=$D$8)*1/ROW(施設用作成シート【入力例】!$B$18:$B$117),ROWS($B$12:$B49)),1/ROW(施設用作成シート【入力例】!$B$18:$B$117),0),COLUMNS($B$11:C$11)),"")</f>
        <v/>
      </c>
      <c r="D49" s="138" t="str">
        <f t="array" ref="D49">IFERROR(INDEX(施設用作成シート【入力例】!$B$18:$P$117,MATCH(LARGE((施設用作成シート【入力例】!$C$18:$C$117=$D$8)*1/ROW(施設用作成シート【入力例】!$B$18:$B$117),ROWS($B$12:$B49)),1/ROW(施設用作成シート【入力例】!$B$18:$B$117),0),COLUMNS($B$11:D$11)),"")</f>
        <v/>
      </c>
      <c r="E49" s="157" t="str">
        <f t="array" ref="E49">IFERROR(INDEX(施設用作成シート【入力例】!$B$18:$P$117,MATCH(LARGE((施設用作成シート【入力例】!$C$18:$C$117=$D$8)*1/ROW(施設用作成シート【入力例】!$B$18:$B$117),ROWS($B$12:$B49)),1/ROW(施設用作成シート【入力例】!$B$18:$B$117),0),COLUMNS($B$11:E$11)),"")</f>
        <v/>
      </c>
      <c r="F49" s="151" t="str">
        <f t="array" ref="F49">IFERROR(INDEX(施設用作成シート【入力例】!$B$18:$P$117,MATCH(LARGE((施設用作成シート【入力例】!$C$18:$C$117=$D$8)*1/ROW(施設用作成シート【入力例】!$B$18:$B$117),ROWS($B$12:$B49)),1/ROW(施設用作成シート【入力例】!$B$18:$B$117),0),COLUMNS($B$11:F$11)),"")</f>
        <v/>
      </c>
      <c r="G49" s="151" t="str">
        <f t="array" ref="G49">IFERROR(INDEX(施設用作成シート【入力例】!$B$18:$P$117,MATCH(LARGE((施設用作成シート【入力例】!$C$18:$C$117=$D$8)*1/ROW(施設用作成シート【入力例】!$B$18:$B$117),ROWS($B$12:$B49)),1/ROW(施設用作成シート【入力例】!$B$18:$B$117),0),COLUMNS($B$11:G$11)),"")</f>
        <v/>
      </c>
      <c r="H49" s="151" t="str">
        <f t="array" ref="H49">IFERROR(INDEX(施設用作成シート【入力例】!$B$18:$P$117,MATCH(LARGE((施設用作成シート【入力例】!$C$18:$C$117=$D$8)*1/ROW(施設用作成シート【入力例】!$B$18:$B$117),ROWS($B$12:$B49)),1/ROW(施設用作成シート【入力例】!$B$18:$B$117),0),COLUMNS($B$11:H$11)),"")</f>
        <v/>
      </c>
      <c r="I49" s="138" t="str">
        <f t="array" ref="I49">IFERROR(INDEX(施設用作成シート【入力例】!$B$18:$P$117,MATCH(LARGE((施設用作成シート【入力例】!$C$18:$C$117=$D$8)*1/ROW(施設用作成シート【入力例】!$B$18:$B$117),ROWS($B$12:$B49)),1/ROW(施設用作成シート【入力例】!$B$18:$B$117),0),COLUMNS($B$11:I$11)),"")</f>
        <v/>
      </c>
      <c r="J49" s="142" t="str">
        <f t="array" ref="J49">IFERROR(INDEX(施設用作成シート【入力例】!$B$18:$P$117,MATCH(LARGE((施設用作成シート【入力例】!$C$18:$C$117=$D$8)*1/ROW(施設用作成シート【入力例】!$B$18:$B$117),ROWS($B$12:$B49)),1/ROW(施設用作成シート【入力例】!$B$18:$B$117),0),COLUMNS($B$11:J$11)),"")</f>
        <v/>
      </c>
      <c r="K49" s="138" t="str">
        <f t="array" ref="K49">IFERROR(INDEX(施設用作成シート【入力例】!$B$18:$P$117,MATCH(LARGE((施設用作成シート【入力例】!$C$18:$C$117=$D$8)*1/ROW(施設用作成シート【入力例】!$B$18:$B$117),ROWS($B$12:$B49)),1/ROW(施設用作成シート【入力例】!$B$18:$B$117),0),COLUMNS($B$11:K$11)),"")</f>
        <v/>
      </c>
      <c r="L49" s="138" t="str">
        <f t="array" ref="L49">IFERROR(INDEX(施設用作成シート【入力例】!$B$18:$P$117,MATCH(LARGE((施設用作成シート【入力例】!$C$18:$C$117=$D$8)*1/ROW(施設用作成シート【入力例】!$B$18:$B$117),ROWS($B$12:$B49)),1/ROW(施設用作成シート【入力例】!$B$18:$B$117),0),COLUMNS($B$11:L$11)),"")</f>
        <v/>
      </c>
      <c r="M49" s="138" t="str">
        <f t="array" ref="M49">IFERROR(INDEX(施設用作成シート【入力例】!$B$18:$P$117,MATCH(LARGE((施設用作成シート【入力例】!$C$18:$C$117=$D$8)*1/ROW(施設用作成シート【入力例】!$B$18:$B$117),ROWS($B$12:$B49)),1/ROW(施設用作成シート【入力例】!$B$18:$B$117),0),COLUMNS($B$11:M$11)),"")</f>
        <v/>
      </c>
      <c r="N49" s="138" t="str">
        <f t="array" ref="N49">IFERROR(INDEX(施設用作成シート【入力例】!$B$18:$P$117,MATCH(LARGE((施設用作成シート【入力例】!$C$18:$C$117=$D$8)*1/ROW(施設用作成シート【入力例】!$B$18:$B$117),ROWS($B$12:$B49)),1/ROW(施設用作成シート【入力例】!$B$18:$B$117),0),COLUMNS($B$11:N$11)),"")</f>
        <v/>
      </c>
      <c r="O49" s="151" t="str">
        <f t="array" ref="O49">IFERROR(INDEX(施設用作成シート【入力例】!$B$18:$P$117,MATCH(LARGE((施設用作成シート【入力例】!$C$18:$C$117=$D$8)*1/ROW(施設用作成シート【入力例】!$B$18:$B$117),ROWS($B$12:$B49)),1/ROW(施設用作成シート【入力例】!$B$18:$B$117),0),COLUMNS($B$11:O$11)),"")</f>
        <v/>
      </c>
    </row>
    <row r="50" spans="2:15" ht="19.5">
      <c r="B50" s="138" t="str">
        <f t="array" ref="B50">IFERROR(INDEX(施設用作成シート【入力例】!$B$18:$P$117,MATCH(LARGE((施設用作成シート【入力例】!$C$18:$C$117=$D$8)*1/ROW(施設用作成シート【入力例】!$B$18:$B$117),ROWS($B$12:$B50)),1/ROW(施設用作成シート【入力例】!$B$18:$B$117),0),COLUMNS($B$11:B$11)),"")</f>
        <v/>
      </c>
      <c r="C50" s="138" t="str">
        <f t="array" ref="C50">IFERROR(INDEX(施設用作成シート【入力例】!$B$18:$P$117,MATCH(LARGE((施設用作成シート【入力例】!$C$18:$C$117=$D$8)*1/ROW(施設用作成シート【入力例】!$B$18:$B$117),ROWS($B$12:$B50)),1/ROW(施設用作成シート【入力例】!$B$18:$B$117),0),COLUMNS($B$11:C$11)),"")</f>
        <v/>
      </c>
      <c r="D50" s="138" t="str">
        <f t="array" ref="D50">IFERROR(INDEX(施設用作成シート【入力例】!$B$18:$P$117,MATCH(LARGE((施設用作成シート【入力例】!$C$18:$C$117=$D$8)*1/ROW(施設用作成シート【入力例】!$B$18:$B$117),ROWS($B$12:$B50)),1/ROW(施設用作成シート【入力例】!$B$18:$B$117),0),COLUMNS($B$11:D$11)),"")</f>
        <v/>
      </c>
      <c r="E50" s="157" t="str">
        <f t="array" ref="E50">IFERROR(INDEX(施設用作成シート【入力例】!$B$18:$P$117,MATCH(LARGE((施設用作成シート【入力例】!$C$18:$C$117=$D$8)*1/ROW(施設用作成シート【入力例】!$B$18:$B$117),ROWS($B$12:$B50)),1/ROW(施設用作成シート【入力例】!$B$18:$B$117),0),COLUMNS($B$11:E$11)),"")</f>
        <v/>
      </c>
      <c r="F50" s="151" t="str">
        <f t="array" ref="F50">IFERROR(INDEX(施設用作成シート【入力例】!$B$18:$P$117,MATCH(LARGE((施設用作成シート【入力例】!$C$18:$C$117=$D$8)*1/ROW(施設用作成シート【入力例】!$B$18:$B$117),ROWS($B$12:$B50)),1/ROW(施設用作成シート【入力例】!$B$18:$B$117),0),COLUMNS($B$11:F$11)),"")</f>
        <v/>
      </c>
      <c r="G50" s="151" t="str">
        <f t="array" ref="G50">IFERROR(INDEX(施設用作成シート【入力例】!$B$18:$P$117,MATCH(LARGE((施設用作成シート【入力例】!$C$18:$C$117=$D$8)*1/ROW(施設用作成シート【入力例】!$B$18:$B$117),ROWS($B$12:$B50)),1/ROW(施設用作成シート【入力例】!$B$18:$B$117),0),COLUMNS($B$11:G$11)),"")</f>
        <v/>
      </c>
      <c r="H50" s="151" t="str">
        <f t="array" ref="H50">IFERROR(INDEX(施設用作成シート【入力例】!$B$18:$P$117,MATCH(LARGE((施設用作成シート【入力例】!$C$18:$C$117=$D$8)*1/ROW(施設用作成シート【入力例】!$B$18:$B$117),ROWS($B$12:$B50)),1/ROW(施設用作成シート【入力例】!$B$18:$B$117),0),COLUMNS($B$11:H$11)),"")</f>
        <v/>
      </c>
      <c r="I50" s="138" t="str">
        <f t="array" ref="I50">IFERROR(INDEX(施設用作成シート【入力例】!$B$18:$P$117,MATCH(LARGE((施設用作成シート【入力例】!$C$18:$C$117=$D$8)*1/ROW(施設用作成シート【入力例】!$B$18:$B$117),ROWS($B$12:$B50)),1/ROW(施設用作成シート【入力例】!$B$18:$B$117),0),COLUMNS($B$11:I$11)),"")</f>
        <v/>
      </c>
      <c r="J50" s="142" t="str">
        <f t="array" ref="J50">IFERROR(INDEX(施設用作成シート【入力例】!$B$18:$P$117,MATCH(LARGE((施設用作成シート【入力例】!$C$18:$C$117=$D$8)*1/ROW(施設用作成シート【入力例】!$B$18:$B$117),ROWS($B$12:$B50)),1/ROW(施設用作成シート【入力例】!$B$18:$B$117),0),COLUMNS($B$11:J$11)),"")</f>
        <v/>
      </c>
      <c r="K50" s="138" t="str">
        <f t="array" ref="K50">IFERROR(INDEX(施設用作成シート【入力例】!$B$18:$P$117,MATCH(LARGE((施設用作成シート【入力例】!$C$18:$C$117=$D$8)*1/ROW(施設用作成シート【入力例】!$B$18:$B$117),ROWS($B$12:$B50)),1/ROW(施設用作成シート【入力例】!$B$18:$B$117),0),COLUMNS($B$11:K$11)),"")</f>
        <v/>
      </c>
      <c r="L50" s="138" t="str">
        <f t="array" ref="L50">IFERROR(INDEX(施設用作成シート【入力例】!$B$18:$P$117,MATCH(LARGE((施設用作成シート【入力例】!$C$18:$C$117=$D$8)*1/ROW(施設用作成シート【入力例】!$B$18:$B$117),ROWS($B$12:$B50)),1/ROW(施設用作成シート【入力例】!$B$18:$B$117),0),COLUMNS($B$11:L$11)),"")</f>
        <v/>
      </c>
      <c r="M50" s="138" t="str">
        <f t="array" ref="M50">IFERROR(INDEX(施設用作成シート【入力例】!$B$18:$P$117,MATCH(LARGE((施設用作成シート【入力例】!$C$18:$C$117=$D$8)*1/ROW(施設用作成シート【入力例】!$B$18:$B$117),ROWS($B$12:$B50)),1/ROW(施設用作成シート【入力例】!$B$18:$B$117),0),COLUMNS($B$11:M$11)),"")</f>
        <v/>
      </c>
      <c r="N50" s="138" t="str">
        <f t="array" ref="N50">IFERROR(INDEX(施設用作成シート【入力例】!$B$18:$P$117,MATCH(LARGE((施設用作成シート【入力例】!$C$18:$C$117=$D$8)*1/ROW(施設用作成シート【入力例】!$B$18:$B$117),ROWS($B$12:$B50)),1/ROW(施設用作成シート【入力例】!$B$18:$B$117),0),COLUMNS($B$11:N$11)),"")</f>
        <v/>
      </c>
      <c r="O50" s="151" t="str">
        <f t="array" ref="O50">IFERROR(INDEX(施設用作成シート【入力例】!$B$18:$P$117,MATCH(LARGE((施設用作成シート【入力例】!$C$18:$C$117=$D$8)*1/ROW(施設用作成シート【入力例】!$B$18:$B$117),ROWS($B$12:$B50)),1/ROW(施設用作成シート【入力例】!$B$18:$B$117),0),COLUMNS($B$11:O$11)),"")</f>
        <v/>
      </c>
    </row>
    <row r="51" spans="2:15" ht="19.5">
      <c r="B51" s="138" t="str">
        <f t="array" ref="B51">IFERROR(INDEX(施設用作成シート【入力例】!$B$18:$P$117,MATCH(LARGE((施設用作成シート【入力例】!$C$18:$C$117=$D$8)*1/ROW(施設用作成シート【入力例】!$B$18:$B$117),ROWS($B$12:$B51)),1/ROW(施設用作成シート【入力例】!$B$18:$B$117),0),COLUMNS($B$11:B$11)),"")</f>
        <v/>
      </c>
      <c r="C51" s="138" t="str">
        <f t="array" ref="C51">IFERROR(INDEX(施設用作成シート【入力例】!$B$18:$P$117,MATCH(LARGE((施設用作成シート【入力例】!$C$18:$C$117=$D$8)*1/ROW(施設用作成シート【入力例】!$B$18:$B$117),ROWS($B$12:$B51)),1/ROW(施設用作成シート【入力例】!$B$18:$B$117),0),COLUMNS($B$11:C$11)),"")</f>
        <v/>
      </c>
      <c r="D51" s="138" t="str">
        <f t="array" ref="D51">IFERROR(INDEX(施設用作成シート【入力例】!$B$18:$P$117,MATCH(LARGE((施設用作成シート【入力例】!$C$18:$C$117=$D$8)*1/ROW(施設用作成シート【入力例】!$B$18:$B$117),ROWS($B$12:$B51)),1/ROW(施設用作成シート【入力例】!$B$18:$B$117),0),COLUMNS($B$11:D$11)),"")</f>
        <v/>
      </c>
      <c r="E51" s="157" t="str">
        <f t="array" ref="E51">IFERROR(INDEX(施設用作成シート【入力例】!$B$18:$P$117,MATCH(LARGE((施設用作成シート【入力例】!$C$18:$C$117=$D$8)*1/ROW(施設用作成シート【入力例】!$B$18:$B$117),ROWS($B$12:$B51)),1/ROW(施設用作成シート【入力例】!$B$18:$B$117),0),COLUMNS($B$11:E$11)),"")</f>
        <v/>
      </c>
      <c r="F51" s="151" t="str">
        <f t="array" ref="F51">IFERROR(INDEX(施設用作成シート【入力例】!$B$18:$P$117,MATCH(LARGE((施設用作成シート【入力例】!$C$18:$C$117=$D$8)*1/ROW(施設用作成シート【入力例】!$B$18:$B$117),ROWS($B$12:$B51)),1/ROW(施設用作成シート【入力例】!$B$18:$B$117),0),COLUMNS($B$11:F$11)),"")</f>
        <v/>
      </c>
      <c r="G51" s="151" t="str">
        <f t="array" ref="G51">IFERROR(INDEX(施設用作成シート【入力例】!$B$18:$P$117,MATCH(LARGE((施設用作成シート【入力例】!$C$18:$C$117=$D$8)*1/ROW(施設用作成シート【入力例】!$B$18:$B$117),ROWS($B$12:$B51)),1/ROW(施設用作成シート【入力例】!$B$18:$B$117),0),COLUMNS($B$11:G$11)),"")</f>
        <v/>
      </c>
      <c r="H51" s="151" t="str">
        <f t="array" ref="H51">IFERROR(INDEX(施設用作成シート【入力例】!$B$18:$P$117,MATCH(LARGE((施設用作成シート【入力例】!$C$18:$C$117=$D$8)*1/ROW(施設用作成シート【入力例】!$B$18:$B$117),ROWS($B$12:$B51)),1/ROW(施設用作成シート【入力例】!$B$18:$B$117),0),COLUMNS($B$11:H$11)),"")</f>
        <v/>
      </c>
      <c r="I51" s="138" t="str">
        <f t="array" ref="I51">IFERROR(INDEX(施設用作成シート【入力例】!$B$18:$P$117,MATCH(LARGE((施設用作成シート【入力例】!$C$18:$C$117=$D$8)*1/ROW(施設用作成シート【入力例】!$B$18:$B$117),ROWS($B$12:$B51)),1/ROW(施設用作成シート【入力例】!$B$18:$B$117),0),COLUMNS($B$11:I$11)),"")</f>
        <v/>
      </c>
      <c r="J51" s="142" t="str">
        <f t="array" ref="J51">IFERROR(INDEX(施設用作成シート【入力例】!$B$18:$P$117,MATCH(LARGE((施設用作成シート【入力例】!$C$18:$C$117=$D$8)*1/ROW(施設用作成シート【入力例】!$B$18:$B$117),ROWS($B$12:$B51)),1/ROW(施設用作成シート【入力例】!$B$18:$B$117),0),COLUMNS($B$11:J$11)),"")</f>
        <v/>
      </c>
      <c r="K51" s="138" t="str">
        <f t="array" ref="K51">IFERROR(INDEX(施設用作成シート【入力例】!$B$18:$P$117,MATCH(LARGE((施設用作成シート【入力例】!$C$18:$C$117=$D$8)*1/ROW(施設用作成シート【入力例】!$B$18:$B$117),ROWS($B$12:$B51)),1/ROW(施設用作成シート【入力例】!$B$18:$B$117),0),COLUMNS($B$11:K$11)),"")</f>
        <v/>
      </c>
      <c r="L51" s="138" t="str">
        <f t="array" ref="L51">IFERROR(INDEX(施設用作成シート【入力例】!$B$18:$P$117,MATCH(LARGE((施設用作成シート【入力例】!$C$18:$C$117=$D$8)*1/ROW(施設用作成シート【入力例】!$B$18:$B$117),ROWS($B$12:$B51)),1/ROW(施設用作成シート【入力例】!$B$18:$B$117),0),COLUMNS($B$11:L$11)),"")</f>
        <v/>
      </c>
      <c r="M51" s="138" t="str">
        <f t="array" ref="M51">IFERROR(INDEX(施設用作成シート【入力例】!$B$18:$P$117,MATCH(LARGE((施設用作成シート【入力例】!$C$18:$C$117=$D$8)*1/ROW(施設用作成シート【入力例】!$B$18:$B$117),ROWS($B$12:$B51)),1/ROW(施設用作成シート【入力例】!$B$18:$B$117),0),COLUMNS($B$11:M$11)),"")</f>
        <v/>
      </c>
      <c r="N51" s="138" t="str">
        <f t="array" ref="N51">IFERROR(INDEX(施設用作成シート【入力例】!$B$18:$P$117,MATCH(LARGE((施設用作成シート【入力例】!$C$18:$C$117=$D$8)*1/ROW(施設用作成シート【入力例】!$B$18:$B$117),ROWS($B$12:$B51)),1/ROW(施設用作成シート【入力例】!$B$18:$B$117),0),COLUMNS($B$11:N$11)),"")</f>
        <v/>
      </c>
      <c r="O51" s="151" t="str">
        <f t="array" ref="O51">IFERROR(INDEX(施設用作成シート【入力例】!$B$18:$P$117,MATCH(LARGE((施設用作成シート【入力例】!$C$18:$C$117=$D$8)*1/ROW(施設用作成シート【入力例】!$B$18:$B$117),ROWS($B$12:$B51)),1/ROW(施設用作成シート【入力例】!$B$18:$B$117),0),COLUMNS($B$11:O$11)),"")</f>
        <v/>
      </c>
    </row>
    <row r="52" spans="2:15" ht="19.5">
      <c r="B52" s="138" t="str">
        <f t="array" ref="B52">IFERROR(INDEX(施設用作成シート【入力例】!$B$18:$P$117,MATCH(LARGE((施設用作成シート【入力例】!$C$18:$C$117=$D$8)*1/ROW(施設用作成シート【入力例】!$B$18:$B$117),ROWS($B$12:$B52)),1/ROW(施設用作成シート【入力例】!$B$18:$B$117),0),COLUMNS($B$11:B$11)),"")</f>
        <v/>
      </c>
      <c r="C52" s="138" t="str">
        <f t="array" ref="C52">IFERROR(INDEX(施設用作成シート【入力例】!$B$18:$P$117,MATCH(LARGE((施設用作成シート【入力例】!$C$18:$C$117=$D$8)*1/ROW(施設用作成シート【入力例】!$B$18:$B$117),ROWS($B$12:$B52)),1/ROW(施設用作成シート【入力例】!$B$18:$B$117),0),COLUMNS($B$11:C$11)),"")</f>
        <v/>
      </c>
      <c r="D52" s="138" t="str">
        <f t="array" ref="D52">IFERROR(INDEX(施設用作成シート【入力例】!$B$18:$P$117,MATCH(LARGE((施設用作成シート【入力例】!$C$18:$C$117=$D$8)*1/ROW(施設用作成シート【入力例】!$B$18:$B$117),ROWS($B$12:$B52)),1/ROW(施設用作成シート【入力例】!$B$18:$B$117),0),COLUMNS($B$11:D$11)),"")</f>
        <v/>
      </c>
      <c r="E52" s="157" t="str">
        <f t="array" ref="E52">IFERROR(INDEX(施設用作成シート【入力例】!$B$18:$P$117,MATCH(LARGE((施設用作成シート【入力例】!$C$18:$C$117=$D$8)*1/ROW(施設用作成シート【入力例】!$B$18:$B$117),ROWS($B$12:$B52)),1/ROW(施設用作成シート【入力例】!$B$18:$B$117),0),COLUMNS($B$11:E$11)),"")</f>
        <v/>
      </c>
      <c r="F52" s="151" t="str">
        <f t="array" ref="F52">IFERROR(INDEX(施設用作成シート【入力例】!$B$18:$P$117,MATCH(LARGE((施設用作成シート【入力例】!$C$18:$C$117=$D$8)*1/ROW(施設用作成シート【入力例】!$B$18:$B$117),ROWS($B$12:$B52)),1/ROW(施設用作成シート【入力例】!$B$18:$B$117),0),COLUMNS($B$11:F$11)),"")</f>
        <v/>
      </c>
      <c r="G52" s="151" t="str">
        <f t="array" ref="G52">IFERROR(INDEX(施設用作成シート【入力例】!$B$18:$P$117,MATCH(LARGE((施設用作成シート【入力例】!$C$18:$C$117=$D$8)*1/ROW(施設用作成シート【入力例】!$B$18:$B$117),ROWS($B$12:$B52)),1/ROW(施設用作成シート【入力例】!$B$18:$B$117),0),COLUMNS($B$11:G$11)),"")</f>
        <v/>
      </c>
      <c r="H52" s="151" t="str">
        <f t="array" ref="H52">IFERROR(INDEX(施設用作成シート【入力例】!$B$18:$P$117,MATCH(LARGE((施設用作成シート【入力例】!$C$18:$C$117=$D$8)*1/ROW(施設用作成シート【入力例】!$B$18:$B$117),ROWS($B$12:$B52)),1/ROW(施設用作成シート【入力例】!$B$18:$B$117),0),COLUMNS($B$11:H$11)),"")</f>
        <v/>
      </c>
      <c r="I52" s="138" t="str">
        <f t="array" ref="I52">IFERROR(INDEX(施設用作成シート【入力例】!$B$18:$P$117,MATCH(LARGE((施設用作成シート【入力例】!$C$18:$C$117=$D$8)*1/ROW(施設用作成シート【入力例】!$B$18:$B$117),ROWS($B$12:$B52)),1/ROW(施設用作成シート【入力例】!$B$18:$B$117),0),COLUMNS($B$11:I$11)),"")</f>
        <v/>
      </c>
      <c r="J52" s="142" t="str">
        <f t="array" ref="J52">IFERROR(INDEX(施設用作成シート【入力例】!$B$18:$P$117,MATCH(LARGE((施設用作成シート【入力例】!$C$18:$C$117=$D$8)*1/ROW(施設用作成シート【入力例】!$B$18:$B$117),ROWS($B$12:$B52)),1/ROW(施設用作成シート【入力例】!$B$18:$B$117),0),COLUMNS($B$11:J$11)),"")</f>
        <v/>
      </c>
      <c r="K52" s="138" t="str">
        <f t="array" ref="K52">IFERROR(INDEX(施設用作成シート【入力例】!$B$18:$P$117,MATCH(LARGE((施設用作成シート【入力例】!$C$18:$C$117=$D$8)*1/ROW(施設用作成シート【入力例】!$B$18:$B$117),ROWS($B$12:$B52)),1/ROW(施設用作成シート【入力例】!$B$18:$B$117),0),COLUMNS($B$11:K$11)),"")</f>
        <v/>
      </c>
      <c r="L52" s="138" t="str">
        <f t="array" ref="L52">IFERROR(INDEX(施設用作成シート【入力例】!$B$18:$P$117,MATCH(LARGE((施設用作成シート【入力例】!$C$18:$C$117=$D$8)*1/ROW(施設用作成シート【入力例】!$B$18:$B$117),ROWS($B$12:$B52)),1/ROW(施設用作成シート【入力例】!$B$18:$B$117),0),COLUMNS($B$11:L$11)),"")</f>
        <v/>
      </c>
      <c r="M52" s="138" t="str">
        <f t="array" ref="M52">IFERROR(INDEX(施設用作成シート【入力例】!$B$18:$P$117,MATCH(LARGE((施設用作成シート【入力例】!$C$18:$C$117=$D$8)*1/ROW(施設用作成シート【入力例】!$B$18:$B$117),ROWS($B$12:$B52)),1/ROW(施設用作成シート【入力例】!$B$18:$B$117),0),COLUMNS($B$11:M$11)),"")</f>
        <v/>
      </c>
      <c r="N52" s="138" t="str">
        <f t="array" ref="N52">IFERROR(INDEX(施設用作成シート【入力例】!$B$18:$P$117,MATCH(LARGE((施設用作成シート【入力例】!$C$18:$C$117=$D$8)*1/ROW(施設用作成シート【入力例】!$B$18:$B$117),ROWS($B$12:$B52)),1/ROW(施設用作成シート【入力例】!$B$18:$B$117),0),COLUMNS($B$11:N$11)),"")</f>
        <v/>
      </c>
      <c r="O52" s="151" t="str">
        <f t="array" ref="O52">IFERROR(INDEX(施設用作成シート【入力例】!$B$18:$P$117,MATCH(LARGE((施設用作成シート【入力例】!$C$18:$C$117=$D$8)*1/ROW(施設用作成シート【入力例】!$B$18:$B$117),ROWS($B$12:$B52)),1/ROW(施設用作成シート【入力例】!$B$18:$B$117),0),COLUMNS($B$11:O$11)),"")</f>
        <v/>
      </c>
    </row>
    <row r="53" spans="2:15" ht="19.5">
      <c r="B53" s="138" t="str">
        <f t="array" ref="B53">IFERROR(INDEX(施設用作成シート【入力例】!$B$18:$P$117,MATCH(LARGE((施設用作成シート【入力例】!$C$18:$C$117=$D$8)*1/ROW(施設用作成シート【入力例】!$B$18:$B$117),ROWS($B$12:$B53)),1/ROW(施設用作成シート【入力例】!$B$18:$B$117),0),COLUMNS($B$11:B$11)),"")</f>
        <v/>
      </c>
      <c r="C53" s="138" t="str">
        <f t="array" ref="C53">IFERROR(INDEX(施設用作成シート【入力例】!$B$18:$P$117,MATCH(LARGE((施設用作成シート【入力例】!$C$18:$C$117=$D$8)*1/ROW(施設用作成シート【入力例】!$B$18:$B$117),ROWS($B$12:$B53)),1/ROW(施設用作成シート【入力例】!$B$18:$B$117),0),COLUMNS($B$11:C$11)),"")</f>
        <v/>
      </c>
      <c r="D53" s="138" t="str">
        <f t="array" ref="D53">IFERROR(INDEX(施設用作成シート【入力例】!$B$18:$P$117,MATCH(LARGE((施設用作成シート【入力例】!$C$18:$C$117=$D$8)*1/ROW(施設用作成シート【入力例】!$B$18:$B$117),ROWS($B$12:$B53)),1/ROW(施設用作成シート【入力例】!$B$18:$B$117),0),COLUMNS($B$11:D$11)),"")</f>
        <v/>
      </c>
      <c r="E53" s="157" t="str">
        <f t="array" ref="E53">IFERROR(INDEX(施設用作成シート【入力例】!$B$18:$P$117,MATCH(LARGE((施設用作成シート【入力例】!$C$18:$C$117=$D$8)*1/ROW(施設用作成シート【入力例】!$B$18:$B$117),ROWS($B$12:$B53)),1/ROW(施設用作成シート【入力例】!$B$18:$B$117),0),COLUMNS($B$11:E$11)),"")</f>
        <v/>
      </c>
      <c r="F53" s="151" t="str">
        <f t="array" ref="F53">IFERROR(INDEX(施設用作成シート【入力例】!$B$18:$P$117,MATCH(LARGE((施設用作成シート【入力例】!$C$18:$C$117=$D$8)*1/ROW(施設用作成シート【入力例】!$B$18:$B$117),ROWS($B$12:$B53)),1/ROW(施設用作成シート【入力例】!$B$18:$B$117),0),COLUMNS($B$11:F$11)),"")</f>
        <v/>
      </c>
      <c r="G53" s="151" t="str">
        <f t="array" ref="G53">IFERROR(INDEX(施設用作成シート【入力例】!$B$18:$P$117,MATCH(LARGE((施設用作成シート【入力例】!$C$18:$C$117=$D$8)*1/ROW(施設用作成シート【入力例】!$B$18:$B$117),ROWS($B$12:$B53)),1/ROW(施設用作成シート【入力例】!$B$18:$B$117),0),COLUMNS($B$11:G$11)),"")</f>
        <v/>
      </c>
      <c r="H53" s="151" t="str">
        <f t="array" ref="H53">IFERROR(INDEX(施設用作成シート【入力例】!$B$18:$P$117,MATCH(LARGE((施設用作成シート【入力例】!$C$18:$C$117=$D$8)*1/ROW(施設用作成シート【入力例】!$B$18:$B$117),ROWS($B$12:$B53)),1/ROW(施設用作成シート【入力例】!$B$18:$B$117),0),COLUMNS($B$11:H$11)),"")</f>
        <v/>
      </c>
      <c r="I53" s="138" t="str">
        <f t="array" ref="I53">IFERROR(INDEX(施設用作成シート【入力例】!$B$18:$P$117,MATCH(LARGE((施設用作成シート【入力例】!$C$18:$C$117=$D$8)*1/ROW(施設用作成シート【入力例】!$B$18:$B$117),ROWS($B$12:$B53)),1/ROW(施設用作成シート【入力例】!$B$18:$B$117),0),COLUMNS($B$11:I$11)),"")</f>
        <v/>
      </c>
      <c r="J53" s="142" t="str">
        <f t="array" ref="J53">IFERROR(INDEX(施設用作成シート【入力例】!$B$18:$P$117,MATCH(LARGE((施設用作成シート【入力例】!$C$18:$C$117=$D$8)*1/ROW(施設用作成シート【入力例】!$B$18:$B$117),ROWS($B$12:$B53)),1/ROW(施設用作成シート【入力例】!$B$18:$B$117),0),COLUMNS($B$11:J$11)),"")</f>
        <v/>
      </c>
      <c r="K53" s="138" t="str">
        <f t="array" ref="K53">IFERROR(INDEX(施設用作成シート【入力例】!$B$18:$P$117,MATCH(LARGE((施設用作成シート【入力例】!$C$18:$C$117=$D$8)*1/ROW(施設用作成シート【入力例】!$B$18:$B$117),ROWS($B$12:$B53)),1/ROW(施設用作成シート【入力例】!$B$18:$B$117),0),COLUMNS($B$11:K$11)),"")</f>
        <v/>
      </c>
      <c r="L53" s="138" t="str">
        <f t="array" ref="L53">IFERROR(INDEX(施設用作成シート【入力例】!$B$18:$P$117,MATCH(LARGE((施設用作成シート【入力例】!$C$18:$C$117=$D$8)*1/ROW(施設用作成シート【入力例】!$B$18:$B$117),ROWS($B$12:$B53)),1/ROW(施設用作成シート【入力例】!$B$18:$B$117),0),COLUMNS($B$11:L$11)),"")</f>
        <v/>
      </c>
      <c r="M53" s="138" t="str">
        <f t="array" ref="M53">IFERROR(INDEX(施設用作成シート【入力例】!$B$18:$P$117,MATCH(LARGE((施設用作成シート【入力例】!$C$18:$C$117=$D$8)*1/ROW(施設用作成シート【入力例】!$B$18:$B$117),ROWS($B$12:$B53)),1/ROW(施設用作成シート【入力例】!$B$18:$B$117),0),COLUMNS($B$11:M$11)),"")</f>
        <v/>
      </c>
      <c r="N53" s="138" t="str">
        <f t="array" ref="N53">IFERROR(INDEX(施設用作成シート【入力例】!$B$18:$P$117,MATCH(LARGE((施設用作成シート【入力例】!$C$18:$C$117=$D$8)*1/ROW(施設用作成シート【入力例】!$B$18:$B$117),ROWS($B$12:$B53)),1/ROW(施設用作成シート【入力例】!$B$18:$B$117),0),COLUMNS($B$11:N$11)),"")</f>
        <v/>
      </c>
      <c r="O53" s="151" t="str">
        <f t="array" ref="O53">IFERROR(INDEX(施設用作成シート【入力例】!$B$18:$P$117,MATCH(LARGE((施設用作成シート【入力例】!$C$18:$C$117=$D$8)*1/ROW(施設用作成シート【入力例】!$B$18:$B$117),ROWS($B$12:$B53)),1/ROW(施設用作成シート【入力例】!$B$18:$B$117),0),COLUMNS($B$11:O$11)),"")</f>
        <v/>
      </c>
    </row>
    <row r="54" spans="2:15" ht="19.5">
      <c r="B54" s="138" t="str">
        <f t="array" ref="B54">IFERROR(INDEX(施設用作成シート【入力例】!$B$18:$P$117,MATCH(LARGE((施設用作成シート【入力例】!$C$18:$C$117=$D$8)*1/ROW(施設用作成シート【入力例】!$B$18:$B$117),ROWS($B$12:$B54)),1/ROW(施設用作成シート【入力例】!$B$18:$B$117),0),COLUMNS($B$11:B$11)),"")</f>
        <v/>
      </c>
      <c r="C54" s="138" t="str">
        <f t="array" ref="C54">IFERROR(INDEX(施設用作成シート【入力例】!$B$18:$P$117,MATCH(LARGE((施設用作成シート【入力例】!$C$18:$C$117=$D$8)*1/ROW(施設用作成シート【入力例】!$B$18:$B$117),ROWS($B$12:$B54)),1/ROW(施設用作成シート【入力例】!$B$18:$B$117),0),COLUMNS($B$11:C$11)),"")</f>
        <v/>
      </c>
      <c r="D54" s="138" t="str">
        <f t="array" ref="D54">IFERROR(INDEX(施設用作成シート【入力例】!$B$18:$P$117,MATCH(LARGE((施設用作成シート【入力例】!$C$18:$C$117=$D$8)*1/ROW(施設用作成シート【入力例】!$B$18:$B$117),ROWS($B$12:$B54)),1/ROW(施設用作成シート【入力例】!$B$18:$B$117),0),COLUMNS($B$11:D$11)),"")</f>
        <v/>
      </c>
      <c r="E54" s="157" t="str">
        <f t="array" ref="E54">IFERROR(INDEX(施設用作成シート【入力例】!$B$18:$P$117,MATCH(LARGE((施設用作成シート【入力例】!$C$18:$C$117=$D$8)*1/ROW(施設用作成シート【入力例】!$B$18:$B$117),ROWS($B$12:$B54)),1/ROW(施設用作成シート【入力例】!$B$18:$B$117),0),COLUMNS($B$11:E$11)),"")</f>
        <v/>
      </c>
      <c r="F54" s="151" t="str">
        <f t="array" ref="F54">IFERROR(INDEX(施設用作成シート【入力例】!$B$18:$P$117,MATCH(LARGE((施設用作成シート【入力例】!$C$18:$C$117=$D$8)*1/ROW(施設用作成シート【入力例】!$B$18:$B$117),ROWS($B$12:$B54)),1/ROW(施設用作成シート【入力例】!$B$18:$B$117),0),COLUMNS($B$11:F$11)),"")</f>
        <v/>
      </c>
      <c r="G54" s="151" t="str">
        <f t="array" ref="G54">IFERROR(INDEX(施設用作成シート【入力例】!$B$18:$P$117,MATCH(LARGE((施設用作成シート【入力例】!$C$18:$C$117=$D$8)*1/ROW(施設用作成シート【入力例】!$B$18:$B$117),ROWS($B$12:$B54)),1/ROW(施設用作成シート【入力例】!$B$18:$B$117),0),COLUMNS($B$11:G$11)),"")</f>
        <v/>
      </c>
      <c r="H54" s="151" t="str">
        <f t="array" ref="H54">IFERROR(INDEX(施設用作成シート【入力例】!$B$18:$P$117,MATCH(LARGE((施設用作成シート【入力例】!$C$18:$C$117=$D$8)*1/ROW(施設用作成シート【入力例】!$B$18:$B$117),ROWS($B$12:$B54)),1/ROW(施設用作成シート【入力例】!$B$18:$B$117),0),COLUMNS($B$11:H$11)),"")</f>
        <v/>
      </c>
      <c r="I54" s="138" t="str">
        <f t="array" ref="I54">IFERROR(INDEX(施設用作成シート【入力例】!$B$18:$P$117,MATCH(LARGE((施設用作成シート【入力例】!$C$18:$C$117=$D$8)*1/ROW(施設用作成シート【入力例】!$B$18:$B$117),ROWS($B$12:$B54)),1/ROW(施設用作成シート【入力例】!$B$18:$B$117),0),COLUMNS($B$11:I$11)),"")</f>
        <v/>
      </c>
      <c r="J54" s="142" t="str">
        <f t="array" ref="J54">IFERROR(INDEX(施設用作成シート【入力例】!$B$18:$P$117,MATCH(LARGE((施設用作成シート【入力例】!$C$18:$C$117=$D$8)*1/ROW(施設用作成シート【入力例】!$B$18:$B$117),ROWS($B$12:$B54)),1/ROW(施設用作成シート【入力例】!$B$18:$B$117),0),COLUMNS($B$11:J$11)),"")</f>
        <v/>
      </c>
      <c r="K54" s="138" t="str">
        <f t="array" ref="K54">IFERROR(INDEX(施設用作成シート【入力例】!$B$18:$P$117,MATCH(LARGE((施設用作成シート【入力例】!$C$18:$C$117=$D$8)*1/ROW(施設用作成シート【入力例】!$B$18:$B$117),ROWS($B$12:$B54)),1/ROW(施設用作成シート【入力例】!$B$18:$B$117),0),COLUMNS($B$11:K$11)),"")</f>
        <v/>
      </c>
      <c r="L54" s="138" t="str">
        <f t="array" ref="L54">IFERROR(INDEX(施設用作成シート【入力例】!$B$18:$P$117,MATCH(LARGE((施設用作成シート【入力例】!$C$18:$C$117=$D$8)*1/ROW(施設用作成シート【入力例】!$B$18:$B$117),ROWS($B$12:$B54)),1/ROW(施設用作成シート【入力例】!$B$18:$B$117),0),COLUMNS($B$11:L$11)),"")</f>
        <v/>
      </c>
      <c r="M54" s="138" t="str">
        <f t="array" ref="M54">IFERROR(INDEX(施設用作成シート【入力例】!$B$18:$P$117,MATCH(LARGE((施設用作成シート【入力例】!$C$18:$C$117=$D$8)*1/ROW(施設用作成シート【入力例】!$B$18:$B$117),ROWS($B$12:$B54)),1/ROW(施設用作成シート【入力例】!$B$18:$B$117),0),COLUMNS($B$11:M$11)),"")</f>
        <v/>
      </c>
      <c r="N54" s="138" t="str">
        <f t="array" ref="N54">IFERROR(INDEX(施設用作成シート【入力例】!$B$18:$P$117,MATCH(LARGE((施設用作成シート【入力例】!$C$18:$C$117=$D$8)*1/ROW(施設用作成シート【入力例】!$B$18:$B$117),ROWS($B$12:$B54)),1/ROW(施設用作成シート【入力例】!$B$18:$B$117),0),COLUMNS($B$11:N$11)),"")</f>
        <v/>
      </c>
      <c r="O54" s="151" t="str">
        <f t="array" ref="O54">IFERROR(INDEX(施設用作成シート【入力例】!$B$18:$P$117,MATCH(LARGE((施設用作成シート【入力例】!$C$18:$C$117=$D$8)*1/ROW(施設用作成シート【入力例】!$B$18:$B$117),ROWS($B$12:$B54)),1/ROW(施設用作成シート【入力例】!$B$18:$B$117),0),COLUMNS($B$11:O$11)),"")</f>
        <v/>
      </c>
    </row>
    <row r="55" spans="2:15" ht="19.5">
      <c r="B55" s="138" t="str">
        <f t="array" ref="B55">IFERROR(INDEX(施設用作成シート【入力例】!$B$18:$P$117,MATCH(LARGE((施設用作成シート【入力例】!$C$18:$C$117=$D$8)*1/ROW(施設用作成シート【入力例】!$B$18:$B$117),ROWS($B$12:$B55)),1/ROW(施設用作成シート【入力例】!$B$18:$B$117),0),COLUMNS($B$11:B$11)),"")</f>
        <v/>
      </c>
      <c r="C55" s="138" t="str">
        <f t="array" ref="C55">IFERROR(INDEX(施設用作成シート【入力例】!$B$18:$P$117,MATCH(LARGE((施設用作成シート【入力例】!$C$18:$C$117=$D$8)*1/ROW(施設用作成シート【入力例】!$B$18:$B$117),ROWS($B$12:$B55)),1/ROW(施設用作成シート【入力例】!$B$18:$B$117),0),COLUMNS($B$11:C$11)),"")</f>
        <v/>
      </c>
      <c r="D55" s="138" t="str">
        <f t="array" ref="D55">IFERROR(INDEX(施設用作成シート【入力例】!$B$18:$P$117,MATCH(LARGE((施設用作成シート【入力例】!$C$18:$C$117=$D$8)*1/ROW(施設用作成シート【入力例】!$B$18:$B$117),ROWS($B$12:$B55)),1/ROW(施設用作成シート【入力例】!$B$18:$B$117),0),COLUMNS($B$11:D$11)),"")</f>
        <v/>
      </c>
      <c r="E55" s="157" t="str">
        <f t="array" ref="E55">IFERROR(INDEX(施設用作成シート【入力例】!$B$18:$P$117,MATCH(LARGE((施設用作成シート【入力例】!$C$18:$C$117=$D$8)*1/ROW(施設用作成シート【入力例】!$B$18:$B$117),ROWS($B$12:$B55)),1/ROW(施設用作成シート【入力例】!$B$18:$B$117),0),COLUMNS($B$11:E$11)),"")</f>
        <v/>
      </c>
      <c r="F55" s="151" t="str">
        <f t="array" ref="F55">IFERROR(INDEX(施設用作成シート【入力例】!$B$18:$P$117,MATCH(LARGE((施設用作成シート【入力例】!$C$18:$C$117=$D$8)*1/ROW(施設用作成シート【入力例】!$B$18:$B$117),ROWS($B$12:$B55)),1/ROW(施設用作成シート【入力例】!$B$18:$B$117),0),COLUMNS($B$11:F$11)),"")</f>
        <v/>
      </c>
      <c r="G55" s="151" t="str">
        <f t="array" ref="G55">IFERROR(INDEX(施設用作成シート【入力例】!$B$18:$P$117,MATCH(LARGE((施設用作成シート【入力例】!$C$18:$C$117=$D$8)*1/ROW(施設用作成シート【入力例】!$B$18:$B$117),ROWS($B$12:$B55)),1/ROW(施設用作成シート【入力例】!$B$18:$B$117),0),COLUMNS($B$11:G$11)),"")</f>
        <v/>
      </c>
      <c r="H55" s="151" t="str">
        <f t="array" ref="H55">IFERROR(INDEX(施設用作成シート【入力例】!$B$18:$P$117,MATCH(LARGE((施設用作成シート【入力例】!$C$18:$C$117=$D$8)*1/ROW(施設用作成シート【入力例】!$B$18:$B$117),ROWS($B$12:$B55)),1/ROW(施設用作成シート【入力例】!$B$18:$B$117),0),COLUMNS($B$11:H$11)),"")</f>
        <v/>
      </c>
      <c r="I55" s="138" t="str">
        <f t="array" ref="I55">IFERROR(INDEX(施設用作成シート【入力例】!$B$18:$P$117,MATCH(LARGE((施設用作成シート【入力例】!$C$18:$C$117=$D$8)*1/ROW(施設用作成シート【入力例】!$B$18:$B$117),ROWS($B$12:$B55)),1/ROW(施設用作成シート【入力例】!$B$18:$B$117),0),COLUMNS($B$11:I$11)),"")</f>
        <v/>
      </c>
      <c r="J55" s="142" t="str">
        <f t="array" ref="J55">IFERROR(INDEX(施設用作成シート【入力例】!$B$18:$P$117,MATCH(LARGE((施設用作成シート【入力例】!$C$18:$C$117=$D$8)*1/ROW(施設用作成シート【入力例】!$B$18:$B$117),ROWS($B$12:$B55)),1/ROW(施設用作成シート【入力例】!$B$18:$B$117),0),COLUMNS($B$11:J$11)),"")</f>
        <v/>
      </c>
      <c r="K55" s="138" t="str">
        <f t="array" ref="K55">IFERROR(INDEX(施設用作成シート【入力例】!$B$18:$P$117,MATCH(LARGE((施設用作成シート【入力例】!$C$18:$C$117=$D$8)*1/ROW(施設用作成シート【入力例】!$B$18:$B$117),ROWS($B$12:$B55)),1/ROW(施設用作成シート【入力例】!$B$18:$B$117),0),COLUMNS($B$11:K$11)),"")</f>
        <v/>
      </c>
      <c r="L55" s="138" t="str">
        <f t="array" ref="L55">IFERROR(INDEX(施設用作成シート【入力例】!$B$18:$P$117,MATCH(LARGE((施設用作成シート【入力例】!$C$18:$C$117=$D$8)*1/ROW(施設用作成シート【入力例】!$B$18:$B$117),ROWS($B$12:$B55)),1/ROW(施設用作成シート【入力例】!$B$18:$B$117),0),COLUMNS($B$11:L$11)),"")</f>
        <v/>
      </c>
      <c r="M55" s="138" t="str">
        <f t="array" ref="M55">IFERROR(INDEX(施設用作成シート【入力例】!$B$18:$P$117,MATCH(LARGE((施設用作成シート【入力例】!$C$18:$C$117=$D$8)*1/ROW(施設用作成シート【入力例】!$B$18:$B$117),ROWS($B$12:$B55)),1/ROW(施設用作成シート【入力例】!$B$18:$B$117),0),COLUMNS($B$11:M$11)),"")</f>
        <v/>
      </c>
      <c r="N55" s="138" t="str">
        <f t="array" ref="N55">IFERROR(INDEX(施設用作成シート【入力例】!$B$18:$P$117,MATCH(LARGE((施設用作成シート【入力例】!$C$18:$C$117=$D$8)*1/ROW(施設用作成シート【入力例】!$B$18:$B$117),ROWS($B$12:$B55)),1/ROW(施設用作成シート【入力例】!$B$18:$B$117),0),COLUMNS($B$11:N$11)),"")</f>
        <v/>
      </c>
      <c r="O55" s="151" t="str">
        <f t="array" ref="O55">IFERROR(INDEX(施設用作成シート【入力例】!$B$18:$P$117,MATCH(LARGE((施設用作成シート【入力例】!$C$18:$C$117=$D$8)*1/ROW(施設用作成シート【入力例】!$B$18:$B$117),ROWS($B$12:$B55)),1/ROW(施設用作成シート【入力例】!$B$18:$B$117),0),COLUMNS($B$11:O$11)),"")</f>
        <v/>
      </c>
    </row>
    <row r="56" spans="2:15" ht="19.5">
      <c r="B56" s="138" t="str">
        <f t="array" ref="B56">IFERROR(INDEX(施設用作成シート【入力例】!$B$18:$P$117,MATCH(LARGE((施設用作成シート【入力例】!$C$18:$C$117=$D$8)*1/ROW(施設用作成シート【入力例】!$B$18:$B$117),ROWS($B$12:$B56)),1/ROW(施設用作成シート【入力例】!$B$18:$B$117),0),COLUMNS($B$11:B$11)),"")</f>
        <v/>
      </c>
      <c r="C56" s="138" t="str">
        <f t="array" ref="C56">IFERROR(INDEX(施設用作成シート【入力例】!$B$18:$P$117,MATCH(LARGE((施設用作成シート【入力例】!$C$18:$C$117=$D$8)*1/ROW(施設用作成シート【入力例】!$B$18:$B$117),ROWS($B$12:$B56)),1/ROW(施設用作成シート【入力例】!$B$18:$B$117),0),COLUMNS($B$11:C$11)),"")</f>
        <v/>
      </c>
      <c r="D56" s="138" t="str">
        <f t="array" ref="D56">IFERROR(INDEX(施設用作成シート【入力例】!$B$18:$P$117,MATCH(LARGE((施設用作成シート【入力例】!$C$18:$C$117=$D$8)*1/ROW(施設用作成シート【入力例】!$B$18:$B$117),ROWS($B$12:$B56)),1/ROW(施設用作成シート【入力例】!$B$18:$B$117),0),COLUMNS($B$11:D$11)),"")</f>
        <v/>
      </c>
      <c r="E56" s="157" t="str">
        <f t="array" ref="E56">IFERROR(INDEX(施設用作成シート【入力例】!$B$18:$P$117,MATCH(LARGE((施設用作成シート【入力例】!$C$18:$C$117=$D$8)*1/ROW(施設用作成シート【入力例】!$B$18:$B$117),ROWS($B$12:$B56)),1/ROW(施設用作成シート【入力例】!$B$18:$B$117),0),COLUMNS($B$11:E$11)),"")</f>
        <v/>
      </c>
      <c r="F56" s="151" t="str">
        <f t="array" ref="F56">IFERROR(INDEX(施設用作成シート【入力例】!$B$18:$P$117,MATCH(LARGE((施設用作成シート【入力例】!$C$18:$C$117=$D$8)*1/ROW(施設用作成シート【入力例】!$B$18:$B$117),ROWS($B$12:$B56)),1/ROW(施設用作成シート【入力例】!$B$18:$B$117),0),COLUMNS($B$11:F$11)),"")</f>
        <v/>
      </c>
      <c r="G56" s="151" t="str">
        <f t="array" ref="G56">IFERROR(INDEX(施設用作成シート【入力例】!$B$18:$P$117,MATCH(LARGE((施設用作成シート【入力例】!$C$18:$C$117=$D$8)*1/ROW(施設用作成シート【入力例】!$B$18:$B$117),ROWS($B$12:$B56)),1/ROW(施設用作成シート【入力例】!$B$18:$B$117),0),COLUMNS($B$11:G$11)),"")</f>
        <v/>
      </c>
      <c r="H56" s="151" t="str">
        <f t="array" ref="H56">IFERROR(INDEX(施設用作成シート【入力例】!$B$18:$P$117,MATCH(LARGE((施設用作成シート【入力例】!$C$18:$C$117=$D$8)*1/ROW(施設用作成シート【入力例】!$B$18:$B$117),ROWS($B$12:$B56)),1/ROW(施設用作成シート【入力例】!$B$18:$B$117),0),COLUMNS($B$11:H$11)),"")</f>
        <v/>
      </c>
      <c r="I56" s="138" t="str">
        <f t="array" ref="I56">IFERROR(INDEX(施設用作成シート【入力例】!$B$18:$P$117,MATCH(LARGE((施設用作成シート【入力例】!$C$18:$C$117=$D$8)*1/ROW(施設用作成シート【入力例】!$B$18:$B$117),ROWS($B$12:$B56)),1/ROW(施設用作成シート【入力例】!$B$18:$B$117),0),COLUMNS($B$11:I$11)),"")</f>
        <v/>
      </c>
      <c r="J56" s="142" t="str">
        <f t="array" ref="J56">IFERROR(INDEX(施設用作成シート【入力例】!$B$18:$P$117,MATCH(LARGE((施設用作成シート【入力例】!$C$18:$C$117=$D$8)*1/ROW(施設用作成シート【入力例】!$B$18:$B$117),ROWS($B$12:$B56)),1/ROW(施設用作成シート【入力例】!$B$18:$B$117),0),COLUMNS($B$11:J$11)),"")</f>
        <v/>
      </c>
      <c r="K56" s="138" t="str">
        <f t="array" ref="K56">IFERROR(INDEX(施設用作成シート【入力例】!$B$18:$P$117,MATCH(LARGE((施設用作成シート【入力例】!$C$18:$C$117=$D$8)*1/ROW(施設用作成シート【入力例】!$B$18:$B$117),ROWS($B$12:$B56)),1/ROW(施設用作成シート【入力例】!$B$18:$B$117),0),COLUMNS($B$11:K$11)),"")</f>
        <v/>
      </c>
      <c r="L56" s="138" t="str">
        <f t="array" ref="L56">IFERROR(INDEX(施設用作成シート【入力例】!$B$18:$P$117,MATCH(LARGE((施設用作成シート【入力例】!$C$18:$C$117=$D$8)*1/ROW(施設用作成シート【入力例】!$B$18:$B$117),ROWS($B$12:$B56)),1/ROW(施設用作成シート【入力例】!$B$18:$B$117),0),COLUMNS($B$11:L$11)),"")</f>
        <v/>
      </c>
      <c r="M56" s="138" t="str">
        <f t="array" ref="M56">IFERROR(INDEX(施設用作成シート【入力例】!$B$18:$P$117,MATCH(LARGE((施設用作成シート【入力例】!$C$18:$C$117=$D$8)*1/ROW(施設用作成シート【入力例】!$B$18:$B$117),ROWS($B$12:$B56)),1/ROW(施設用作成シート【入力例】!$B$18:$B$117),0),COLUMNS($B$11:M$11)),"")</f>
        <v/>
      </c>
      <c r="N56" s="138" t="str">
        <f t="array" ref="N56">IFERROR(INDEX(施設用作成シート【入力例】!$B$18:$P$117,MATCH(LARGE((施設用作成シート【入力例】!$C$18:$C$117=$D$8)*1/ROW(施設用作成シート【入力例】!$B$18:$B$117),ROWS($B$12:$B56)),1/ROW(施設用作成シート【入力例】!$B$18:$B$117),0),COLUMNS($B$11:N$11)),"")</f>
        <v/>
      </c>
      <c r="O56" s="151" t="str">
        <f t="array" ref="O56">IFERROR(INDEX(施設用作成シート【入力例】!$B$18:$P$117,MATCH(LARGE((施設用作成シート【入力例】!$C$18:$C$117=$D$8)*1/ROW(施設用作成シート【入力例】!$B$18:$B$117),ROWS($B$12:$B56)),1/ROW(施設用作成シート【入力例】!$B$18:$B$117),0),COLUMNS($B$11:O$11)),"")</f>
        <v/>
      </c>
    </row>
    <row r="57" spans="2:15" ht="19.5">
      <c r="B57" s="138" t="str">
        <f t="array" ref="B57">IFERROR(INDEX(施設用作成シート【入力例】!$B$18:$P$117,MATCH(LARGE((施設用作成シート【入力例】!$C$18:$C$117=$D$8)*1/ROW(施設用作成シート【入力例】!$B$18:$B$117),ROWS($B$12:$B57)),1/ROW(施設用作成シート【入力例】!$B$18:$B$117),0),COLUMNS($B$11:B$11)),"")</f>
        <v/>
      </c>
      <c r="C57" s="138" t="str">
        <f t="array" ref="C57">IFERROR(INDEX(施設用作成シート【入力例】!$B$18:$P$117,MATCH(LARGE((施設用作成シート【入力例】!$C$18:$C$117=$D$8)*1/ROW(施設用作成シート【入力例】!$B$18:$B$117),ROWS($B$12:$B57)),1/ROW(施設用作成シート【入力例】!$B$18:$B$117),0),COLUMNS($B$11:C$11)),"")</f>
        <v/>
      </c>
      <c r="D57" s="138" t="str">
        <f t="array" ref="D57">IFERROR(INDEX(施設用作成シート【入力例】!$B$18:$P$117,MATCH(LARGE((施設用作成シート【入力例】!$C$18:$C$117=$D$8)*1/ROW(施設用作成シート【入力例】!$B$18:$B$117),ROWS($B$12:$B57)),1/ROW(施設用作成シート【入力例】!$B$18:$B$117),0),COLUMNS($B$11:D$11)),"")</f>
        <v/>
      </c>
      <c r="E57" s="157" t="str">
        <f t="array" ref="E57">IFERROR(INDEX(施設用作成シート【入力例】!$B$18:$P$117,MATCH(LARGE((施設用作成シート【入力例】!$C$18:$C$117=$D$8)*1/ROW(施設用作成シート【入力例】!$B$18:$B$117),ROWS($B$12:$B57)),1/ROW(施設用作成シート【入力例】!$B$18:$B$117),0),COLUMNS($B$11:E$11)),"")</f>
        <v/>
      </c>
      <c r="F57" s="151" t="str">
        <f t="array" ref="F57">IFERROR(INDEX(施設用作成シート【入力例】!$B$18:$P$117,MATCH(LARGE((施設用作成シート【入力例】!$C$18:$C$117=$D$8)*1/ROW(施設用作成シート【入力例】!$B$18:$B$117),ROWS($B$12:$B57)),1/ROW(施設用作成シート【入力例】!$B$18:$B$117),0),COLUMNS($B$11:F$11)),"")</f>
        <v/>
      </c>
      <c r="G57" s="151" t="str">
        <f t="array" ref="G57">IFERROR(INDEX(施設用作成シート【入力例】!$B$18:$P$117,MATCH(LARGE((施設用作成シート【入力例】!$C$18:$C$117=$D$8)*1/ROW(施設用作成シート【入力例】!$B$18:$B$117),ROWS($B$12:$B57)),1/ROW(施設用作成シート【入力例】!$B$18:$B$117),0),COLUMNS($B$11:G$11)),"")</f>
        <v/>
      </c>
      <c r="H57" s="151" t="str">
        <f t="array" ref="H57">IFERROR(INDEX(施設用作成シート【入力例】!$B$18:$P$117,MATCH(LARGE((施設用作成シート【入力例】!$C$18:$C$117=$D$8)*1/ROW(施設用作成シート【入力例】!$B$18:$B$117),ROWS($B$12:$B57)),1/ROW(施設用作成シート【入力例】!$B$18:$B$117),0),COLUMNS($B$11:H$11)),"")</f>
        <v/>
      </c>
      <c r="I57" s="138" t="str">
        <f t="array" ref="I57">IFERROR(INDEX(施設用作成シート【入力例】!$B$18:$P$117,MATCH(LARGE((施設用作成シート【入力例】!$C$18:$C$117=$D$8)*1/ROW(施設用作成シート【入力例】!$B$18:$B$117),ROWS($B$12:$B57)),1/ROW(施設用作成シート【入力例】!$B$18:$B$117),0),COLUMNS($B$11:I$11)),"")</f>
        <v/>
      </c>
      <c r="J57" s="142" t="str">
        <f t="array" ref="J57">IFERROR(INDEX(施設用作成シート【入力例】!$B$18:$P$117,MATCH(LARGE((施設用作成シート【入力例】!$C$18:$C$117=$D$8)*1/ROW(施設用作成シート【入力例】!$B$18:$B$117),ROWS($B$12:$B57)),1/ROW(施設用作成シート【入力例】!$B$18:$B$117),0),COLUMNS($B$11:J$11)),"")</f>
        <v/>
      </c>
      <c r="K57" s="138" t="str">
        <f t="array" ref="K57">IFERROR(INDEX(施設用作成シート【入力例】!$B$18:$P$117,MATCH(LARGE((施設用作成シート【入力例】!$C$18:$C$117=$D$8)*1/ROW(施設用作成シート【入力例】!$B$18:$B$117),ROWS($B$12:$B57)),1/ROW(施設用作成シート【入力例】!$B$18:$B$117),0),COLUMNS($B$11:K$11)),"")</f>
        <v/>
      </c>
      <c r="L57" s="138" t="str">
        <f t="array" ref="L57">IFERROR(INDEX(施設用作成シート【入力例】!$B$18:$P$117,MATCH(LARGE((施設用作成シート【入力例】!$C$18:$C$117=$D$8)*1/ROW(施設用作成シート【入力例】!$B$18:$B$117),ROWS($B$12:$B57)),1/ROW(施設用作成シート【入力例】!$B$18:$B$117),0),COLUMNS($B$11:L$11)),"")</f>
        <v/>
      </c>
      <c r="M57" s="138" t="str">
        <f t="array" ref="M57">IFERROR(INDEX(施設用作成シート【入力例】!$B$18:$P$117,MATCH(LARGE((施設用作成シート【入力例】!$C$18:$C$117=$D$8)*1/ROW(施設用作成シート【入力例】!$B$18:$B$117),ROWS($B$12:$B57)),1/ROW(施設用作成シート【入力例】!$B$18:$B$117),0),COLUMNS($B$11:M$11)),"")</f>
        <v/>
      </c>
      <c r="N57" s="138" t="str">
        <f t="array" ref="N57">IFERROR(INDEX(施設用作成シート【入力例】!$B$18:$P$117,MATCH(LARGE((施設用作成シート【入力例】!$C$18:$C$117=$D$8)*1/ROW(施設用作成シート【入力例】!$B$18:$B$117),ROWS($B$12:$B57)),1/ROW(施設用作成シート【入力例】!$B$18:$B$117),0),COLUMNS($B$11:N$11)),"")</f>
        <v/>
      </c>
      <c r="O57" s="151" t="str">
        <f t="array" ref="O57">IFERROR(INDEX(施設用作成シート【入力例】!$B$18:$P$117,MATCH(LARGE((施設用作成シート【入力例】!$C$18:$C$117=$D$8)*1/ROW(施設用作成シート【入力例】!$B$18:$B$117),ROWS($B$12:$B57)),1/ROW(施設用作成シート【入力例】!$B$18:$B$117),0),COLUMNS($B$11:O$11)),"")</f>
        <v/>
      </c>
    </row>
    <row r="58" spans="2:15" ht="19.5">
      <c r="B58" s="138" t="str">
        <f t="array" ref="B58">IFERROR(INDEX(施設用作成シート【入力例】!$B$18:$P$117,MATCH(LARGE((施設用作成シート【入力例】!$C$18:$C$117=$D$8)*1/ROW(施設用作成シート【入力例】!$B$18:$B$117),ROWS($B$12:$B58)),1/ROW(施設用作成シート【入力例】!$B$18:$B$117),0),COLUMNS($B$11:B$11)),"")</f>
        <v/>
      </c>
      <c r="C58" s="138" t="str">
        <f t="array" ref="C58">IFERROR(INDEX(施設用作成シート【入力例】!$B$18:$P$117,MATCH(LARGE((施設用作成シート【入力例】!$C$18:$C$117=$D$8)*1/ROW(施設用作成シート【入力例】!$B$18:$B$117),ROWS($B$12:$B58)),1/ROW(施設用作成シート【入力例】!$B$18:$B$117),0),COLUMNS($B$11:C$11)),"")</f>
        <v/>
      </c>
      <c r="D58" s="138" t="str">
        <f t="array" ref="D58">IFERROR(INDEX(施設用作成シート【入力例】!$B$18:$P$117,MATCH(LARGE((施設用作成シート【入力例】!$C$18:$C$117=$D$8)*1/ROW(施設用作成シート【入力例】!$B$18:$B$117),ROWS($B$12:$B58)),1/ROW(施設用作成シート【入力例】!$B$18:$B$117),0),COLUMNS($B$11:D$11)),"")</f>
        <v/>
      </c>
      <c r="E58" s="157" t="str">
        <f t="array" ref="E58">IFERROR(INDEX(施設用作成シート【入力例】!$B$18:$P$117,MATCH(LARGE((施設用作成シート【入力例】!$C$18:$C$117=$D$8)*1/ROW(施設用作成シート【入力例】!$B$18:$B$117),ROWS($B$12:$B58)),1/ROW(施設用作成シート【入力例】!$B$18:$B$117),0),COLUMNS($B$11:E$11)),"")</f>
        <v/>
      </c>
      <c r="F58" s="151" t="str">
        <f t="array" ref="F58">IFERROR(INDEX(施設用作成シート【入力例】!$B$18:$P$117,MATCH(LARGE((施設用作成シート【入力例】!$C$18:$C$117=$D$8)*1/ROW(施設用作成シート【入力例】!$B$18:$B$117),ROWS($B$12:$B58)),1/ROW(施設用作成シート【入力例】!$B$18:$B$117),0),COLUMNS($B$11:F$11)),"")</f>
        <v/>
      </c>
      <c r="G58" s="151" t="str">
        <f t="array" ref="G58">IFERROR(INDEX(施設用作成シート【入力例】!$B$18:$P$117,MATCH(LARGE((施設用作成シート【入力例】!$C$18:$C$117=$D$8)*1/ROW(施設用作成シート【入力例】!$B$18:$B$117),ROWS($B$12:$B58)),1/ROW(施設用作成シート【入力例】!$B$18:$B$117),0),COLUMNS($B$11:G$11)),"")</f>
        <v/>
      </c>
      <c r="H58" s="151" t="str">
        <f t="array" ref="H58">IFERROR(INDEX(施設用作成シート【入力例】!$B$18:$P$117,MATCH(LARGE((施設用作成シート【入力例】!$C$18:$C$117=$D$8)*1/ROW(施設用作成シート【入力例】!$B$18:$B$117),ROWS($B$12:$B58)),1/ROW(施設用作成シート【入力例】!$B$18:$B$117),0),COLUMNS($B$11:H$11)),"")</f>
        <v/>
      </c>
      <c r="I58" s="138" t="str">
        <f t="array" ref="I58">IFERROR(INDEX(施設用作成シート【入力例】!$B$18:$P$117,MATCH(LARGE((施設用作成シート【入力例】!$C$18:$C$117=$D$8)*1/ROW(施設用作成シート【入力例】!$B$18:$B$117),ROWS($B$12:$B58)),1/ROW(施設用作成シート【入力例】!$B$18:$B$117),0),COLUMNS($B$11:I$11)),"")</f>
        <v/>
      </c>
      <c r="J58" s="142" t="str">
        <f t="array" ref="J58">IFERROR(INDEX(施設用作成シート【入力例】!$B$18:$P$117,MATCH(LARGE((施設用作成シート【入力例】!$C$18:$C$117=$D$8)*1/ROW(施設用作成シート【入力例】!$B$18:$B$117),ROWS($B$12:$B58)),1/ROW(施設用作成シート【入力例】!$B$18:$B$117),0),COLUMNS($B$11:J$11)),"")</f>
        <v/>
      </c>
      <c r="K58" s="138" t="str">
        <f t="array" ref="K58">IFERROR(INDEX(施設用作成シート【入力例】!$B$18:$P$117,MATCH(LARGE((施設用作成シート【入力例】!$C$18:$C$117=$D$8)*1/ROW(施設用作成シート【入力例】!$B$18:$B$117),ROWS($B$12:$B58)),1/ROW(施設用作成シート【入力例】!$B$18:$B$117),0),COLUMNS($B$11:K$11)),"")</f>
        <v/>
      </c>
      <c r="L58" s="138" t="str">
        <f t="array" ref="L58">IFERROR(INDEX(施設用作成シート【入力例】!$B$18:$P$117,MATCH(LARGE((施設用作成シート【入力例】!$C$18:$C$117=$D$8)*1/ROW(施設用作成シート【入力例】!$B$18:$B$117),ROWS($B$12:$B58)),1/ROW(施設用作成シート【入力例】!$B$18:$B$117),0),COLUMNS($B$11:L$11)),"")</f>
        <v/>
      </c>
      <c r="M58" s="138" t="str">
        <f t="array" ref="M58">IFERROR(INDEX(施設用作成シート【入力例】!$B$18:$P$117,MATCH(LARGE((施設用作成シート【入力例】!$C$18:$C$117=$D$8)*1/ROW(施設用作成シート【入力例】!$B$18:$B$117),ROWS($B$12:$B58)),1/ROW(施設用作成シート【入力例】!$B$18:$B$117),0),COLUMNS($B$11:M$11)),"")</f>
        <v/>
      </c>
      <c r="N58" s="138" t="str">
        <f t="array" ref="N58">IFERROR(INDEX(施設用作成シート【入力例】!$B$18:$P$117,MATCH(LARGE((施設用作成シート【入力例】!$C$18:$C$117=$D$8)*1/ROW(施設用作成シート【入力例】!$B$18:$B$117),ROWS($B$12:$B58)),1/ROW(施設用作成シート【入力例】!$B$18:$B$117),0),COLUMNS($B$11:N$11)),"")</f>
        <v/>
      </c>
      <c r="O58" s="151" t="str">
        <f t="array" ref="O58">IFERROR(INDEX(施設用作成シート【入力例】!$B$18:$P$117,MATCH(LARGE((施設用作成シート【入力例】!$C$18:$C$117=$D$8)*1/ROW(施設用作成シート【入力例】!$B$18:$B$117),ROWS($B$12:$B58)),1/ROW(施設用作成シート【入力例】!$B$18:$B$117),0),COLUMNS($B$11:O$11)),"")</f>
        <v/>
      </c>
    </row>
    <row r="59" spans="2:15" ht="19.5">
      <c r="B59" s="138" t="str">
        <f t="array" ref="B59">IFERROR(INDEX(施設用作成シート【入力例】!$B$18:$P$117,MATCH(LARGE((施設用作成シート【入力例】!$C$18:$C$117=$D$8)*1/ROW(施設用作成シート【入力例】!$B$18:$B$117),ROWS($B$12:$B59)),1/ROW(施設用作成シート【入力例】!$B$18:$B$117),0),COLUMNS($B$11:B$11)),"")</f>
        <v/>
      </c>
      <c r="C59" s="138" t="str">
        <f t="array" ref="C59">IFERROR(INDEX(施設用作成シート【入力例】!$B$18:$P$117,MATCH(LARGE((施設用作成シート【入力例】!$C$18:$C$117=$D$8)*1/ROW(施設用作成シート【入力例】!$B$18:$B$117),ROWS($B$12:$B59)),1/ROW(施設用作成シート【入力例】!$B$18:$B$117),0),COLUMNS($B$11:C$11)),"")</f>
        <v/>
      </c>
      <c r="D59" s="138" t="str">
        <f t="array" ref="D59">IFERROR(INDEX(施設用作成シート【入力例】!$B$18:$P$117,MATCH(LARGE((施設用作成シート【入力例】!$C$18:$C$117=$D$8)*1/ROW(施設用作成シート【入力例】!$B$18:$B$117),ROWS($B$12:$B59)),1/ROW(施設用作成シート【入力例】!$B$18:$B$117),0),COLUMNS($B$11:D$11)),"")</f>
        <v/>
      </c>
      <c r="E59" s="157" t="str">
        <f t="array" ref="E59">IFERROR(INDEX(施設用作成シート【入力例】!$B$18:$P$117,MATCH(LARGE((施設用作成シート【入力例】!$C$18:$C$117=$D$8)*1/ROW(施設用作成シート【入力例】!$B$18:$B$117),ROWS($B$12:$B59)),1/ROW(施設用作成シート【入力例】!$B$18:$B$117),0),COLUMNS($B$11:E$11)),"")</f>
        <v/>
      </c>
      <c r="F59" s="151" t="str">
        <f t="array" ref="F59">IFERROR(INDEX(施設用作成シート【入力例】!$B$18:$P$117,MATCH(LARGE((施設用作成シート【入力例】!$C$18:$C$117=$D$8)*1/ROW(施設用作成シート【入力例】!$B$18:$B$117),ROWS($B$12:$B59)),1/ROW(施設用作成シート【入力例】!$B$18:$B$117),0),COLUMNS($B$11:F$11)),"")</f>
        <v/>
      </c>
      <c r="G59" s="151" t="str">
        <f t="array" ref="G59">IFERROR(INDEX(施設用作成シート【入力例】!$B$18:$P$117,MATCH(LARGE((施設用作成シート【入力例】!$C$18:$C$117=$D$8)*1/ROW(施設用作成シート【入力例】!$B$18:$B$117),ROWS($B$12:$B59)),1/ROW(施設用作成シート【入力例】!$B$18:$B$117),0),COLUMNS($B$11:G$11)),"")</f>
        <v/>
      </c>
      <c r="H59" s="151" t="str">
        <f t="array" ref="H59">IFERROR(INDEX(施設用作成シート【入力例】!$B$18:$P$117,MATCH(LARGE((施設用作成シート【入力例】!$C$18:$C$117=$D$8)*1/ROW(施設用作成シート【入力例】!$B$18:$B$117),ROWS($B$12:$B59)),1/ROW(施設用作成シート【入力例】!$B$18:$B$117),0),COLUMNS($B$11:H$11)),"")</f>
        <v/>
      </c>
      <c r="I59" s="138" t="str">
        <f t="array" ref="I59">IFERROR(INDEX(施設用作成シート【入力例】!$B$18:$P$117,MATCH(LARGE((施設用作成シート【入力例】!$C$18:$C$117=$D$8)*1/ROW(施設用作成シート【入力例】!$B$18:$B$117),ROWS($B$12:$B59)),1/ROW(施設用作成シート【入力例】!$B$18:$B$117),0),COLUMNS($B$11:I$11)),"")</f>
        <v/>
      </c>
      <c r="J59" s="142" t="str">
        <f t="array" ref="J59">IFERROR(INDEX(施設用作成シート【入力例】!$B$18:$P$117,MATCH(LARGE((施設用作成シート【入力例】!$C$18:$C$117=$D$8)*1/ROW(施設用作成シート【入力例】!$B$18:$B$117),ROWS($B$12:$B59)),1/ROW(施設用作成シート【入力例】!$B$18:$B$117),0),COLUMNS($B$11:J$11)),"")</f>
        <v/>
      </c>
      <c r="K59" s="138" t="str">
        <f t="array" ref="K59">IFERROR(INDEX(施設用作成シート【入力例】!$B$18:$P$117,MATCH(LARGE((施設用作成シート【入力例】!$C$18:$C$117=$D$8)*1/ROW(施設用作成シート【入力例】!$B$18:$B$117),ROWS($B$12:$B59)),1/ROW(施設用作成シート【入力例】!$B$18:$B$117),0),COLUMNS($B$11:K$11)),"")</f>
        <v/>
      </c>
      <c r="L59" s="138" t="str">
        <f t="array" ref="L59">IFERROR(INDEX(施設用作成シート【入力例】!$B$18:$P$117,MATCH(LARGE((施設用作成シート【入力例】!$C$18:$C$117=$D$8)*1/ROW(施設用作成シート【入力例】!$B$18:$B$117),ROWS($B$12:$B59)),1/ROW(施設用作成シート【入力例】!$B$18:$B$117),0),COLUMNS($B$11:L$11)),"")</f>
        <v/>
      </c>
      <c r="M59" s="138" t="str">
        <f t="array" ref="M59">IFERROR(INDEX(施設用作成シート【入力例】!$B$18:$P$117,MATCH(LARGE((施設用作成シート【入力例】!$C$18:$C$117=$D$8)*1/ROW(施設用作成シート【入力例】!$B$18:$B$117),ROWS($B$12:$B59)),1/ROW(施設用作成シート【入力例】!$B$18:$B$117),0),COLUMNS($B$11:M$11)),"")</f>
        <v/>
      </c>
      <c r="N59" s="138" t="str">
        <f t="array" ref="N59">IFERROR(INDEX(施設用作成シート【入力例】!$B$18:$P$117,MATCH(LARGE((施設用作成シート【入力例】!$C$18:$C$117=$D$8)*1/ROW(施設用作成シート【入力例】!$B$18:$B$117),ROWS($B$12:$B59)),1/ROW(施設用作成シート【入力例】!$B$18:$B$117),0),COLUMNS($B$11:N$11)),"")</f>
        <v/>
      </c>
      <c r="O59" s="151" t="str">
        <f t="array" ref="O59">IFERROR(INDEX(施設用作成シート【入力例】!$B$18:$P$117,MATCH(LARGE((施設用作成シート【入力例】!$C$18:$C$117=$D$8)*1/ROW(施設用作成シート【入力例】!$B$18:$B$117),ROWS($B$12:$B59)),1/ROW(施設用作成シート【入力例】!$B$18:$B$117),0),COLUMNS($B$11:O$11)),"")</f>
        <v/>
      </c>
    </row>
    <row r="60" spans="2:15" ht="19.5">
      <c r="B60" s="138" t="str">
        <f t="array" ref="B60">IFERROR(INDEX(施設用作成シート【入力例】!$B$18:$P$117,MATCH(LARGE((施設用作成シート【入力例】!$C$18:$C$117=$D$8)*1/ROW(施設用作成シート【入力例】!$B$18:$B$117),ROWS($B$12:$B60)),1/ROW(施設用作成シート【入力例】!$B$18:$B$117),0),COLUMNS($B$11:B$11)),"")</f>
        <v/>
      </c>
      <c r="C60" s="138" t="str">
        <f t="array" ref="C60">IFERROR(INDEX(施設用作成シート【入力例】!$B$18:$P$117,MATCH(LARGE((施設用作成シート【入力例】!$C$18:$C$117=$D$8)*1/ROW(施設用作成シート【入力例】!$B$18:$B$117),ROWS($B$12:$B60)),1/ROW(施設用作成シート【入力例】!$B$18:$B$117),0),COLUMNS($B$11:C$11)),"")</f>
        <v/>
      </c>
      <c r="D60" s="138" t="str">
        <f t="array" ref="D60">IFERROR(INDEX(施設用作成シート【入力例】!$B$18:$P$117,MATCH(LARGE((施設用作成シート【入力例】!$C$18:$C$117=$D$8)*1/ROW(施設用作成シート【入力例】!$B$18:$B$117),ROWS($B$12:$B60)),1/ROW(施設用作成シート【入力例】!$B$18:$B$117),0),COLUMNS($B$11:D$11)),"")</f>
        <v/>
      </c>
      <c r="E60" s="157" t="str">
        <f t="array" ref="E60">IFERROR(INDEX(施設用作成シート【入力例】!$B$18:$P$117,MATCH(LARGE((施設用作成シート【入力例】!$C$18:$C$117=$D$8)*1/ROW(施設用作成シート【入力例】!$B$18:$B$117),ROWS($B$12:$B60)),1/ROW(施設用作成シート【入力例】!$B$18:$B$117),0),COLUMNS($B$11:E$11)),"")</f>
        <v/>
      </c>
      <c r="F60" s="151" t="str">
        <f t="array" ref="F60">IFERROR(INDEX(施設用作成シート【入力例】!$B$18:$P$117,MATCH(LARGE((施設用作成シート【入力例】!$C$18:$C$117=$D$8)*1/ROW(施設用作成シート【入力例】!$B$18:$B$117),ROWS($B$12:$B60)),1/ROW(施設用作成シート【入力例】!$B$18:$B$117),0),COLUMNS($B$11:F$11)),"")</f>
        <v/>
      </c>
      <c r="G60" s="151" t="str">
        <f t="array" ref="G60">IFERROR(INDEX(施設用作成シート【入力例】!$B$18:$P$117,MATCH(LARGE((施設用作成シート【入力例】!$C$18:$C$117=$D$8)*1/ROW(施設用作成シート【入力例】!$B$18:$B$117),ROWS($B$12:$B60)),1/ROW(施設用作成シート【入力例】!$B$18:$B$117),0),COLUMNS($B$11:G$11)),"")</f>
        <v/>
      </c>
      <c r="H60" s="151" t="str">
        <f t="array" ref="H60">IFERROR(INDEX(施設用作成シート【入力例】!$B$18:$P$117,MATCH(LARGE((施設用作成シート【入力例】!$C$18:$C$117=$D$8)*1/ROW(施設用作成シート【入力例】!$B$18:$B$117),ROWS($B$12:$B60)),1/ROW(施設用作成シート【入力例】!$B$18:$B$117),0),COLUMNS($B$11:H$11)),"")</f>
        <v/>
      </c>
      <c r="I60" s="138" t="str">
        <f t="array" ref="I60">IFERROR(INDEX(施設用作成シート【入力例】!$B$18:$P$117,MATCH(LARGE((施設用作成シート【入力例】!$C$18:$C$117=$D$8)*1/ROW(施設用作成シート【入力例】!$B$18:$B$117),ROWS($B$12:$B60)),1/ROW(施設用作成シート【入力例】!$B$18:$B$117),0),COLUMNS($B$11:I$11)),"")</f>
        <v/>
      </c>
      <c r="J60" s="142" t="str">
        <f t="array" ref="J60">IFERROR(INDEX(施設用作成シート【入力例】!$B$18:$P$117,MATCH(LARGE((施設用作成シート【入力例】!$C$18:$C$117=$D$8)*1/ROW(施設用作成シート【入力例】!$B$18:$B$117),ROWS($B$12:$B60)),1/ROW(施設用作成シート【入力例】!$B$18:$B$117),0),COLUMNS($B$11:J$11)),"")</f>
        <v/>
      </c>
      <c r="K60" s="138" t="str">
        <f t="array" ref="K60">IFERROR(INDEX(施設用作成シート【入力例】!$B$18:$P$117,MATCH(LARGE((施設用作成シート【入力例】!$C$18:$C$117=$D$8)*1/ROW(施設用作成シート【入力例】!$B$18:$B$117),ROWS($B$12:$B60)),1/ROW(施設用作成シート【入力例】!$B$18:$B$117),0),COLUMNS($B$11:K$11)),"")</f>
        <v/>
      </c>
      <c r="L60" s="138" t="str">
        <f t="array" ref="L60">IFERROR(INDEX(施設用作成シート【入力例】!$B$18:$P$117,MATCH(LARGE((施設用作成シート【入力例】!$C$18:$C$117=$D$8)*1/ROW(施設用作成シート【入力例】!$B$18:$B$117),ROWS($B$12:$B60)),1/ROW(施設用作成シート【入力例】!$B$18:$B$117),0),COLUMNS($B$11:L$11)),"")</f>
        <v/>
      </c>
      <c r="M60" s="138" t="str">
        <f t="array" ref="M60">IFERROR(INDEX(施設用作成シート【入力例】!$B$18:$P$117,MATCH(LARGE((施設用作成シート【入力例】!$C$18:$C$117=$D$8)*1/ROW(施設用作成シート【入力例】!$B$18:$B$117),ROWS($B$12:$B60)),1/ROW(施設用作成シート【入力例】!$B$18:$B$117),0),COLUMNS($B$11:M$11)),"")</f>
        <v/>
      </c>
      <c r="N60" s="138" t="str">
        <f t="array" ref="N60">IFERROR(INDEX(施設用作成シート【入力例】!$B$18:$P$117,MATCH(LARGE((施設用作成シート【入力例】!$C$18:$C$117=$D$8)*1/ROW(施設用作成シート【入力例】!$B$18:$B$117),ROWS($B$12:$B60)),1/ROW(施設用作成シート【入力例】!$B$18:$B$117),0),COLUMNS($B$11:N$11)),"")</f>
        <v/>
      </c>
      <c r="O60" s="151" t="str">
        <f t="array" ref="O60">IFERROR(INDEX(施設用作成シート【入力例】!$B$18:$P$117,MATCH(LARGE((施設用作成シート【入力例】!$C$18:$C$117=$D$8)*1/ROW(施設用作成シート【入力例】!$B$18:$B$117),ROWS($B$12:$B60)),1/ROW(施設用作成シート【入力例】!$B$18:$B$117),0),COLUMNS($B$11:O$11)),"")</f>
        <v/>
      </c>
    </row>
    <row r="61" spans="2:15" ht="19.5">
      <c r="B61" s="138" t="str">
        <f t="array" ref="B61">IFERROR(INDEX(施設用作成シート【入力例】!$B$18:$P$117,MATCH(LARGE((施設用作成シート【入力例】!$C$18:$C$117=$D$8)*1/ROW(施設用作成シート【入力例】!$B$18:$B$117),ROWS($B$12:$B61)),1/ROW(施設用作成シート【入力例】!$B$18:$B$117),0),COLUMNS($B$11:B$11)),"")</f>
        <v/>
      </c>
      <c r="C61" s="138" t="str">
        <f t="array" ref="C61">IFERROR(INDEX(施設用作成シート【入力例】!$B$18:$P$117,MATCH(LARGE((施設用作成シート【入力例】!$C$18:$C$117=$D$8)*1/ROW(施設用作成シート【入力例】!$B$18:$B$117),ROWS($B$12:$B61)),1/ROW(施設用作成シート【入力例】!$B$18:$B$117),0),COLUMNS($B$11:C$11)),"")</f>
        <v/>
      </c>
      <c r="D61" s="138" t="str">
        <f t="array" ref="D61">IFERROR(INDEX(施設用作成シート【入力例】!$B$18:$P$117,MATCH(LARGE((施設用作成シート【入力例】!$C$18:$C$117=$D$8)*1/ROW(施設用作成シート【入力例】!$B$18:$B$117),ROWS($B$12:$B61)),1/ROW(施設用作成シート【入力例】!$B$18:$B$117),0),COLUMNS($B$11:D$11)),"")</f>
        <v/>
      </c>
      <c r="E61" s="157" t="str">
        <f t="array" ref="E61">IFERROR(INDEX(施設用作成シート【入力例】!$B$18:$P$117,MATCH(LARGE((施設用作成シート【入力例】!$C$18:$C$117=$D$8)*1/ROW(施設用作成シート【入力例】!$B$18:$B$117),ROWS($B$12:$B61)),1/ROW(施設用作成シート【入力例】!$B$18:$B$117),0),COLUMNS($B$11:E$11)),"")</f>
        <v/>
      </c>
      <c r="F61" s="151" t="str">
        <f t="array" ref="F61">IFERROR(INDEX(施設用作成シート【入力例】!$B$18:$P$117,MATCH(LARGE((施設用作成シート【入力例】!$C$18:$C$117=$D$8)*1/ROW(施設用作成シート【入力例】!$B$18:$B$117),ROWS($B$12:$B61)),1/ROW(施設用作成シート【入力例】!$B$18:$B$117),0),COLUMNS($B$11:F$11)),"")</f>
        <v/>
      </c>
      <c r="G61" s="151" t="str">
        <f t="array" ref="G61">IFERROR(INDEX(施設用作成シート【入力例】!$B$18:$P$117,MATCH(LARGE((施設用作成シート【入力例】!$C$18:$C$117=$D$8)*1/ROW(施設用作成シート【入力例】!$B$18:$B$117),ROWS($B$12:$B61)),1/ROW(施設用作成シート【入力例】!$B$18:$B$117),0),COLUMNS($B$11:G$11)),"")</f>
        <v/>
      </c>
      <c r="H61" s="151" t="str">
        <f t="array" ref="H61">IFERROR(INDEX(施設用作成シート【入力例】!$B$18:$P$117,MATCH(LARGE((施設用作成シート【入力例】!$C$18:$C$117=$D$8)*1/ROW(施設用作成シート【入力例】!$B$18:$B$117),ROWS($B$12:$B61)),1/ROW(施設用作成シート【入力例】!$B$18:$B$117),0),COLUMNS($B$11:H$11)),"")</f>
        <v/>
      </c>
      <c r="I61" s="138" t="str">
        <f t="array" ref="I61">IFERROR(INDEX(施設用作成シート【入力例】!$B$18:$P$117,MATCH(LARGE((施設用作成シート【入力例】!$C$18:$C$117=$D$8)*1/ROW(施設用作成シート【入力例】!$B$18:$B$117),ROWS($B$12:$B61)),1/ROW(施設用作成シート【入力例】!$B$18:$B$117),0),COLUMNS($B$11:I$11)),"")</f>
        <v/>
      </c>
      <c r="J61" s="142" t="str">
        <f t="array" ref="J61">IFERROR(INDEX(施設用作成シート【入力例】!$B$18:$P$117,MATCH(LARGE((施設用作成シート【入力例】!$C$18:$C$117=$D$8)*1/ROW(施設用作成シート【入力例】!$B$18:$B$117),ROWS($B$12:$B61)),1/ROW(施設用作成シート【入力例】!$B$18:$B$117),0),COLUMNS($B$11:J$11)),"")</f>
        <v/>
      </c>
      <c r="K61" s="138" t="str">
        <f t="array" ref="K61">IFERROR(INDEX(施設用作成シート【入力例】!$B$18:$P$117,MATCH(LARGE((施設用作成シート【入力例】!$C$18:$C$117=$D$8)*1/ROW(施設用作成シート【入力例】!$B$18:$B$117),ROWS($B$12:$B61)),1/ROW(施設用作成シート【入力例】!$B$18:$B$117),0),COLUMNS($B$11:K$11)),"")</f>
        <v/>
      </c>
      <c r="L61" s="138" t="str">
        <f t="array" ref="L61">IFERROR(INDEX(施設用作成シート【入力例】!$B$18:$P$117,MATCH(LARGE((施設用作成シート【入力例】!$C$18:$C$117=$D$8)*1/ROW(施設用作成シート【入力例】!$B$18:$B$117),ROWS($B$12:$B61)),1/ROW(施設用作成シート【入力例】!$B$18:$B$117),0),COLUMNS($B$11:L$11)),"")</f>
        <v/>
      </c>
      <c r="M61" s="138" t="str">
        <f t="array" ref="M61">IFERROR(INDEX(施設用作成シート【入力例】!$B$18:$P$117,MATCH(LARGE((施設用作成シート【入力例】!$C$18:$C$117=$D$8)*1/ROW(施設用作成シート【入力例】!$B$18:$B$117),ROWS($B$12:$B61)),1/ROW(施設用作成シート【入力例】!$B$18:$B$117),0),COLUMNS($B$11:M$11)),"")</f>
        <v/>
      </c>
      <c r="N61" s="138" t="str">
        <f t="array" ref="N61">IFERROR(INDEX(施設用作成シート【入力例】!$B$18:$P$117,MATCH(LARGE((施設用作成シート【入力例】!$C$18:$C$117=$D$8)*1/ROW(施設用作成シート【入力例】!$B$18:$B$117),ROWS($B$12:$B61)),1/ROW(施設用作成シート【入力例】!$B$18:$B$117),0),COLUMNS($B$11:N$11)),"")</f>
        <v/>
      </c>
      <c r="O61" s="151" t="str">
        <f t="array" ref="O61">IFERROR(INDEX(施設用作成シート【入力例】!$B$18:$P$117,MATCH(LARGE((施設用作成シート【入力例】!$C$18:$C$117=$D$8)*1/ROW(施設用作成シート【入力例】!$B$18:$B$117),ROWS($B$12:$B61)),1/ROW(施設用作成シート【入力例】!$B$18:$B$117),0),COLUMNS($B$11:O$11)),"")</f>
        <v/>
      </c>
    </row>
    <row r="62" spans="2:15" ht="19.5">
      <c r="B62" s="138" t="str">
        <f t="array" ref="B62">IFERROR(INDEX(施設用作成シート【入力例】!$B$18:$P$117,MATCH(LARGE((施設用作成シート【入力例】!$C$18:$C$117=$D$8)*1/ROW(施設用作成シート【入力例】!$B$18:$B$117),ROWS($B$12:$B62)),1/ROW(施設用作成シート【入力例】!$B$18:$B$117),0),COLUMNS($B$11:B$11)),"")</f>
        <v/>
      </c>
      <c r="C62" s="138" t="str">
        <f t="array" ref="C62">IFERROR(INDEX(施設用作成シート【入力例】!$B$18:$P$117,MATCH(LARGE((施設用作成シート【入力例】!$C$18:$C$117=$D$8)*1/ROW(施設用作成シート【入力例】!$B$18:$B$117),ROWS($B$12:$B62)),1/ROW(施設用作成シート【入力例】!$B$18:$B$117),0),COLUMNS($B$11:C$11)),"")</f>
        <v/>
      </c>
      <c r="D62" s="138" t="str">
        <f t="array" ref="D62">IFERROR(INDEX(施設用作成シート【入力例】!$B$18:$P$117,MATCH(LARGE((施設用作成シート【入力例】!$C$18:$C$117=$D$8)*1/ROW(施設用作成シート【入力例】!$B$18:$B$117),ROWS($B$12:$B62)),1/ROW(施設用作成シート【入力例】!$B$18:$B$117),0),COLUMNS($B$11:D$11)),"")</f>
        <v/>
      </c>
      <c r="E62" s="157" t="str">
        <f t="array" ref="E62">IFERROR(INDEX(施設用作成シート【入力例】!$B$18:$P$117,MATCH(LARGE((施設用作成シート【入力例】!$C$18:$C$117=$D$8)*1/ROW(施設用作成シート【入力例】!$B$18:$B$117),ROWS($B$12:$B62)),1/ROW(施設用作成シート【入力例】!$B$18:$B$117),0),COLUMNS($B$11:E$11)),"")</f>
        <v/>
      </c>
      <c r="F62" s="151" t="str">
        <f t="array" ref="F62">IFERROR(INDEX(施設用作成シート【入力例】!$B$18:$P$117,MATCH(LARGE((施設用作成シート【入力例】!$C$18:$C$117=$D$8)*1/ROW(施設用作成シート【入力例】!$B$18:$B$117),ROWS($B$12:$B62)),1/ROW(施設用作成シート【入力例】!$B$18:$B$117),0),COLUMNS($B$11:F$11)),"")</f>
        <v/>
      </c>
      <c r="G62" s="151" t="str">
        <f t="array" ref="G62">IFERROR(INDEX(施設用作成シート【入力例】!$B$18:$P$117,MATCH(LARGE((施設用作成シート【入力例】!$C$18:$C$117=$D$8)*1/ROW(施設用作成シート【入力例】!$B$18:$B$117),ROWS($B$12:$B62)),1/ROW(施設用作成シート【入力例】!$B$18:$B$117),0),COLUMNS($B$11:G$11)),"")</f>
        <v/>
      </c>
      <c r="H62" s="151" t="str">
        <f t="array" ref="H62">IFERROR(INDEX(施設用作成シート【入力例】!$B$18:$P$117,MATCH(LARGE((施設用作成シート【入力例】!$C$18:$C$117=$D$8)*1/ROW(施設用作成シート【入力例】!$B$18:$B$117),ROWS($B$12:$B62)),1/ROW(施設用作成シート【入力例】!$B$18:$B$117),0),COLUMNS($B$11:H$11)),"")</f>
        <v/>
      </c>
      <c r="I62" s="138" t="str">
        <f t="array" ref="I62">IFERROR(INDEX(施設用作成シート【入力例】!$B$18:$P$117,MATCH(LARGE((施設用作成シート【入力例】!$C$18:$C$117=$D$8)*1/ROW(施設用作成シート【入力例】!$B$18:$B$117),ROWS($B$12:$B62)),1/ROW(施設用作成シート【入力例】!$B$18:$B$117),0),COLUMNS($B$11:I$11)),"")</f>
        <v/>
      </c>
      <c r="J62" s="142" t="str">
        <f t="array" ref="J62">IFERROR(INDEX(施設用作成シート【入力例】!$B$18:$P$117,MATCH(LARGE((施設用作成シート【入力例】!$C$18:$C$117=$D$8)*1/ROW(施設用作成シート【入力例】!$B$18:$B$117),ROWS($B$12:$B62)),1/ROW(施設用作成シート【入力例】!$B$18:$B$117),0),COLUMNS($B$11:J$11)),"")</f>
        <v/>
      </c>
      <c r="K62" s="138" t="str">
        <f t="array" ref="K62">IFERROR(INDEX(施設用作成シート【入力例】!$B$18:$P$117,MATCH(LARGE((施設用作成シート【入力例】!$C$18:$C$117=$D$8)*1/ROW(施設用作成シート【入力例】!$B$18:$B$117),ROWS($B$12:$B62)),1/ROW(施設用作成シート【入力例】!$B$18:$B$117),0),COLUMNS($B$11:K$11)),"")</f>
        <v/>
      </c>
      <c r="L62" s="138" t="str">
        <f t="array" ref="L62">IFERROR(INDEX(施設用作成シート【入力例】!$B$18:$P$117,MATCH(LARGE((施設用作成シート【入力例】!$C$18:$C$117=$D$8)*1/ROW(施設用作成シート【入力例】!$B$18:$B$117),ROWS($B$12:$B62)),1/ROW(施設用作成シート【入力例】!$B$18:$B$117),0),COLUMNS($B$11:L$11)),"")</f>
        <v/>
      </c>
      <c r="M62" s="138" t="str">
        <f t="array" ref="M62">IFERROR(INDEX(施設用作成シート【入力例】!$B$18:$P$117,MATCH(LARGE((施設用作成シート【入力例】!$C$18:$C$117=$D$8)*1/ROW(施設用作成シート【入力例】!$B$18:$B$117),ROWS($B$12:$B62)),1/ROW(施設用作成シート【入力例】!$B$18:$B$117),0),COLUMNS($B$11:M$11)),"")</f>
        <v/>
      </c>
      <c r="N62" s="138" t="str">
        <f t="array" ref="N62">IFERROR(INDEX(施設用作成シート【入力例】!$B$18:$P$117,MATCH(LARGE((施設用作成シート【入力例】!$C$18:$C$117=$D$8)*1/ROW(施設用作成シート【入力例】!$B$18:$B$117),ROWS($B$12:$B62)),1/ROW(施設用作成シート【入力例】!$B$18:$B$117),0),COLUMNS($B$11:N$11)),"")</f>
        <v/>
      </c>
      <c r="O62" s="151" t="str">
        <f t="array" ref="O62">IFERROR(INDEX(施設用作成シート【入力例】!$B$18:$P$117,MATCH(LARGE((施設用作成シート【入力例】!$C$18:$C$117=$D$8)*1/ROW(施設用作成シート【入力例】!$B$18:$B$117),ROWS($B$12:$B62)),1/ROW(施設用作成シート【入力例】!$B$18:$B$117),0),COLUMNS($B$11:O$11)),"")</f>
        <v/>
      </c>
    </row>
    <row r="63" spans="2:15" ht="19.5">
      <c r="B63" s="138" t="str">
        <f t="array" ref="B63">IFERROR(INDEX(施設用作成シート【入力例】!$B$18:$P$117,MATCH(LARGE((施設用作成シート【入力例】!$C$18:$C$117=$D$8)*1/ROW(施設用作成シート【入力例】!$B$18:$B$117),ROWS($B$12:$B63)),1/ROW(施設用作成シート【入力例】!$B$18:$B$117),0),COLUMNS($B$11:B$11)),"")</f>
        <v/>
      </c>
      <c r="C63" s="138" t="str">
        <f t="array" ref="C63">IFERROR(INDEX(施設用作成シート【入力例】!$B$18:$P$117,MATCH(LARGE((施設用作成シート【入力例】!$C$18:$C$117=$D$8)*1/ROW(施設用作成シート【入力例】!$B$18:$B$117),ROWS($B$12:$B63)),1/ROW(施設用作成シート【入力例】!$B$18:$B$117),0),COLUMNS($B$11:C$11)),"")</f>
        <v/>
      </c>
      <c r="D63" s="138" t="str">
        <f t="array" ref="D63">IFERROR(INDEX(施設用作成シート【入力例】!$B$18:$P$117,MATCH(LARGE((施設用作成シート【入力例】!$C$18:$C$117=$D$8)*1/ROW(施設用作成シート【入力例】!$B$18:$B$117),ROWS($B$12:$B63)),1/ROW(施設用作成シート【入力例】!$B$18:$B$117),0),COLUMNS($B$11:D$11)),"")</f>
        <v/>
      </c>
      <c r="E63" s="157" t="str">
        <f t="array" ref="E63">IFERROR(INDEX(施設用作成シート【入力例】!$B$18:$P$117,MATCH(LARGE((施設用作成シート【入力例】!$C$18:$C$117=$D$8)*1/ROW(施設用作成シート【入力例】!$B$18:$B$117),ROWS($B$12:$B63)),1/ROW(施設用作成シート【入力例】!$B$18:$B$117),0),COLUMNS($B$11:E$11)),"")</f>
        <v/>
      </c>
      <c r="F63" s="151" t="str">
        <f t="array" ref="F63">IFERROR(INDEX(施設用作成シート【入力例】!$B$18:$P$117,MATCH(LARGE((施設用作成シート【入力例】!$C$18:$C$117=$D$8)*1/ROW(施設用作成シート【入力例】!$B$18:$B$117),ROWS($B$12:$B63)),1/ROW(施設用作成シート【入力例】!$B$18:$B$117),0),COLUMNS($B$11:F$11)),"")</f>
        <v/>
      </c>
      <c r="G63" s="151" t="str">
        <f t="array" ref="G63">IFERROR(INDEX(施設用作成シート【入力例】!$B$18:$P$117,MATCH(LARGE((施設用作成シート【入力例】!$C$18:$C$117=$D$8)*1/ROW(施設用作成シート【入力例】!$B$18:$B$117),ROWS($B$12:$B63)),1/ROW(施設用作成シート【入力例】!$B$18:$B$117),0),COLUMNS($B$11:G$11)),"")</f>
        <v/>
      </c>
      <c r="H63" s="151" t="str">
        <f t="array" ref="H63">IFERROR(INDEX(施設用作成シート【入力例】!$B$18:$P$117,MATCH(LARGE((施設用作成シート【入力例】!$C$18:$C$117=$D$8)*1/ROW(施設用作成シート【入力例】!$B$18:$B$117),ROWS($B$12:$B63)),1/ROW(施設用作成シート【入力例】!$B$18:$B$117),0),COLUMNS($B$11:H$11)),"")</f>
        <v/>
      </c>
      <c r="I63" s="138" t="str">
        <f t="array" ref="I63">IFERROR(INDEX(施設用作成シート【入力例】!$B$18:$P$117,MATCH(LARGE((施設用作成シート【入力例】!$C$18:$C$117=$D$8)*1/ROW(施設用作成シート【入力例】!$B$18:$B$117),ROWS($B$12:$B63)),1/ROW(施設用作成シート【入力例】!$B$18:$B$117),0),COLUMNS($B$11:I$11)),"")</f>
        <v/>
      </c>
      <c r="J63" s="142" t="str">
        <f t="array" ref="J63">IFERROR(INDEX(施設用作成シート【入力例】!$B$18:$P$117,MATCH(LARGE((施設用作成シート【入力例】!$C$18:$C$117=$D$8)*1/ROW(施設用作成シート【入力例】!$B$18:$B$117),ROWS($B$12:$B63)),1/ROW(施設用作成シート【入力例】!$B$18:$B$117),0),COLUMNS($B$11:J$11)),"")</f>
        <v/>
      </c>
      <c r="K63" s="138" t="str">
        <f t="array" ref="K63">IFERROR(INDEX(施設用作成シート【入力例】!$B$18:$P$117,MATCH(LARGE((施設用作成シート【入力例】!$C$18:$C$117=$D$8)*1/ROW(施設用作成シート【入力例】!$B$18:$B$117),ROWS($B$12:$B63)),1/ROW(施設用作成シート【入力例】!$B$18:$B$117),0),COLUMNS($B$11:K$11)),"")</f>
        <v/>
      </c>
      <c r="L63" s="138" t="str">
        <f t="array" ref="L63">IFERROR(INDEX(施設用作成シート【入力例】!$B$18:$P$117,MATCH(LARGE((施設用作成シート【入力例】!$C$18:$C$117=$D$8)*1/ROW(施設用作成シート【入力例】!$B$18:$B$117),ROWS($B$12:$B63)),1/ROW(施設用作成シート【入力例】!$B$18:$B$117),0),COLUMNS($B$11:L$11)),"")</f>
        <v/>
      </c>
      <c r="M63" s="138" t="str">
        <f t="array" ref="M63">IFERROR(INDEX(施設用作成シート【入力例】!$B$18:$P$117,MATCH(LARGE((施設用作成シート【入力例】!$C$18:$C$117=$D$8)*1/ROW(施設用作成シート【入力例】!$B$18:$B$117),ROWS($B$12:$B63)),1/ROW(施設用作成シート【入力例】!$B$18:$B$117),0),COLUMNS($B$11:M$11)),"")</f>
        <v/>
      </c>
      <c r="N63" s="138" t="str">
        <f t="array" ref="N63">IFERROR(INDEX(施設用作成シート【入力例】!$B$18:$P$117,MATCH(LARGE((施設用作成シート【入力例】!$C$18:$C$117=$D$8)*1/ROW(施設用作成シート【入力例】!$B$18:$B$117),ROWS($B$12:$B63)),1/ROW(施設用作成シート【入力例】!$B$18:$B$117),0),COLUMNS($B$11:N$11)),"")</f>
        <v/>
      </c>
      <c r="O63" s="151" t="str">
        <f t="array" ref="O63">IFERROR(INDEX(施設用作成シート【入力例】!$B$18:$P$117,MATCH(LARGE((施設用作成シート【入力例】!$C$18:$C$117=$D$8)*1/ROW(施設用作成シート【入力例】!$B$18:$B$117),ROWS($B$12:$B63)),1/ROW(施設用作成シート【入力例】!$B$18:$B$117),0),COLUMNS($B$11:O$11)),"")</f>
        <v/>
      </c>
    </row>
    <row r="64" spans="2:15" ht="19.5">
      <c r="B64" s="138" t="str">
        <f t="array" ref="B64">IFERROR(INDEX(施設用作成シート【入力例】!$B$18:$P$117,MATCH(LARGE((施設用作成シート【入力例】!$C$18:$C$117=$D$8)*1/ROW(施設用作成シート【入力例】!$B$18:$B$117),ROWS($B$12:$B64)),1/ROW(施設用作成シート【入力例】!$B$18:$B$117),0),COLUMNS($B$11:B$11)),"")</f>
        <v/>
      </c>
      <c r="C64" s="138" t="str">
        <f t="array" ref="C64">IFERROR(INDEX(施設用作成シート【入力例】!$B$18:$P$117,MATCH(LARGE((施設用作成シート【入力例】!$C$18:$C$117=$D$8)*1/ROW(施設用作成シート【入力例】!$B$18:$B$117),ROWS($B$12:$B64)),1/ROW(施設用作成シート【入力例】!$B$18:$B$117),0),COLUMNS($B$11:C$11)),"")</f>
        <v/>
      </c>
      <c r="D64" s="138" t="str">
        <f t="array" ref="D64">IFERROR(INDEX(施設用作成シート【入力例】!$B$18:$P$117,MATCH(LARGE((施設用作成シート【入力例】!$C$18:$C$117=$D$8)*1/ROW(施設用作成シート【入力例】!$B$18:$B$117),ROWS($B$12:$B64)),1/ROW(施設用作成シート【入力例】!$B$18:$B$117),0),COLUMNS($B$11:D$11)),"")</f>
        <v/>
      </c>
      <c r="E64" s="157" t="str">
        <f t="array" ref="E64">IFERROR(INDEX(施設用作成シート【入力例】!$B$18:$P$117,MATCH(LARGE((施設用作成シート【入力例】!$C$18:$C$117=$D$8)*1/ROW(施設用作成シート【入力例】!$B$18:$B$117),ROWS($B$12:$B64)),1/ROW(施設用作成シート【入力例】!$B$18:$B$117),0),COLUMNS($B$11:E$11)),"")</f>
        <v/>
      </c>
      <c r="F64" s="151" t="str">
        <f t="array" ref="F64">IFERROR(INDEX(施設用作成シート【入力例】!$B$18:$P$117,MATCH(LARGE((施設用作成シート【入力例】!$C$18:$C$117=$D$8)*1/ROW(施設用作成シート【入力例】!$B$18:$B$117),ROWS($B$12:$B64)),1/ROW(施設用作成シート【入力例】!$B$18:$B$117),0),COLUMNS($B$11:F$11)),"")</f>
        <v/>
      </c>
      <c r="G64" s="151" t="str">
        <f t="array" ref="G64">IFERROR(INDEX(施設用作成シート【入力例】!$B$18:$P$117,MATCH(LARGE((施設用作成シート【入力例】!$C$18:$C$117=$D$8)*1/ROW(施設用作成シート【入力例】!$B$18:$B$117),ROWS($B$12:$B64)),1/ROW(施設用作成シート【入力例】!$B$18:$B$117),0),COLUMNS($B$11:G$11)),"")</f>
        <v/>
      </c>
      <c r="H64" s="151" t="str">
        <f t="array" ref="H64">IFERROR(INDEX(施設用作成シート【入力例】!$B$18:$P$117,MATCH(LARGE((施設用作成シート【入力例】!$C$18:$C$117=$D$8)*1/ROW(施設用作成シート【入力例】!$B$18:$B$117),ROWS($B$12:$B64)),1/ROW(施設用作成シート【入力例】!$B$18:$B$117),0),COLUMNS($B$11:H$11)),"")</f>
        <v/>
      </c>
      <c r="I64" s="138" t="str">
        <f t="array" ref="I64">IFERROR(INDEX(施設用作成シート【入力例】!$B$18:$P$117,MATCH(LARGE((施設用作成シート【入力例】!$C$18:$C$117=$D$8)*1/ROW(施設用作成シート【入力例】!$B$18:$B$117),ROWS($B$12:$B64)),1/ROW(施設用作成シート【入力例】!$B$18:$B$117),0),COLUMNS($B$11:I$11)),"")</f>
        <v/>
      </c>
      <c r="J64" s="142" t="str">
        <f t="array" ref="J64">IFERROR(INDEX(施設用作成シート【入力例】!$B$18:$P$117,MATCH(LARGE((施設用作成シート【入力例】!$C$18:$C$117=$D$8)*1/ROW(施設用作成シート【入力例】!$B$18:$B$117),ROWS($B$12:$B64)),1/ROW(施設用作成シート【入力例】!$B$18:$B$117),0),COLUMNS($B$11:J$11)),"")</f>
        <v/>
      </c>
      <c r="K64" s="138" t="str">
        <f t="array" ref="K64">IFERROR(INDEX(施設用作成シート【入力例】!$B$18:$P$117,MATCH(LARGE((施設用作成シート【入力例】!$C$18:$C$117=$D$8)*1/ROW(施設用作成シート【入力例】!$B$18:$B$117),ROWS($B$12:$B64)),1/ROW(施設用作成シート【入力例】!$B$18:$B$117),0),COLUMNS($B$11:K$11)),"")</f>
        <v/>
      </c>
      <c r="L64" s="138" t="str">
        <f t="array" ref="L64">IFERROR(INDEX(施設用作成シート【入力例】!$B$18:$P$117,MATCH(LARGE((施設用作成シート【入力例】!$C$18:$C$117=$D$8)*1/ROW(施設用作成シート【入力例】!$B$18:$B$117),ROWS($B$12:$B64)),1/ROW(施設用作成シート【入力例】!$B$18:$B$117),0),COLUMNS($B$11:L$11)),"")</f>
        <v/>
      </c>
      <c r="M64" s="138" t="str">
        <f t="array" ref="M64">IFERROR(INDEX(施設用作成シート【入力例】!$B$18:$P$117,MATCH(LARGE((施設用作成シート【入力例】!$C$18:$C$117=$D$8)*1/ROW(施設用作成シート【入力例】!$B$18:$B$117),ROWS($B$12:$B64)),1/ROW(施設用作成シート【入力例】!$B$18:$B$117),0),COLUMNS($B$11:M$11)),"")</f>
        <v/>
      </c>
      <c r="N64" s="138" t="str">
        <f t="array" ref="N64">IFERROR(INDEX(施設用作成シート【入力例】!$B$18:$P$117,MATCH(LARGE((施設用作成シート【入力例】!$C$18:$C$117=$D$8)*1/ROW(施設用作成シート【入力例】!$B$18:$B$117),ROWS($B$12:$B64)),1/ROW(施設用作成シート【入力例】!$B$18:$B$117),0),COLUMNS($B$11:N$11)),"")</f>
        <v/>
      </c>
      <c r="O64" s="151" t="str">
        <f t="array" ref="O64">IFERROR(INDEX(施設用作成シート【入力例】!$B$18:$P$117,MATCH(LARGE((施設用作成シート【入力例】!$C$18:$C$117=$D$8)*1/ROW(施設用作成シート【入力例】!$B$18:$B$117),ROWS($B$12:$B64)),1/ROW(施設用作成シート【入力例】!$B$18:$B$117),0),COLUMNS($B$11:O$11)),"")</f>
        <v/>
      </c>
    </row>
    <row r="65" spans="2:15" ht="19.5">
      <c r="B65" s="138" t="str">
        <f t="array" ref="B65">IFERROR(INDEX(施設用作成シート【入力例】!$B$18:$P$117,MATCH(LARGE((施設用作成シート【入力例】!$C$18:$C$117=$D$8)*1/ROW(施設用作成シート【入力例】!$B$18:$B$117),ROWS($B$12:$B65)),1/ROW(施設用作成シート【入力例】!$B$18:$B$117),0),COLUMNS($B$11:B$11)),"")</f>
        <v/>
      </c>
      <c r="C65" s="138" t="str">
        <f t="array" ref="C65">IFERROR(INDEX(施設用作成シート【入力例】!$B$18:$P$117,MATCH(LARGE((施設用作成シート【入力例】!$C$18:$C$117=$D$8)*1/ROW(施設用作成シート【入力例】!$B$18:$B$117),ROWS($B$12:$B65)),1/ROW(施設用作成シート【入力例】!$B$18:$B$117),0),COLUMNS($B$11:C$11)),"")</f>
        <v/>
      </c>
      <c r="D65" s="138" t="str">
        <f t="array" ref="D65">IFERROR(INDEX(施設用作成シート【入力例】!$B$18:$P$117,MATCH(LARGE((施設用作成シート【入力例】!$C$18:$C$117=$D$8)*1/ROW(施設用作成シート【入力例】!$B$18:$B$117),ROWS($B$12:$B65)),1/ROW(施設用作成シート【入力例】!$B$18:$B$117),0),COLUMNS($B$11:D$11)),"")</f>
        <v/>
      </c>
      <c r="E65" s="157" t="str">
        <f t="array" ref="E65">IFERROR(INDEX(施設用作成シート【入力例】!$B$18:$P$117,MATCH(LARGE((施設用作成シート【入力例】!$C$18:$C$117=$D$8)*1/ROW(施設用作成シート【入力例】!$B$18:$B$117),ROWS($B$12:$B65)),1/ROW(施設用作成シート【入力例】!$B$18:$B$117),0),COLUMNS($B$11:E$11)),"")</f>
        <v/>
      </c>
      <c r="F65" s="151" t="str">
        <f t="array" ref="F65">IFERROR(INDEX(施設用作成シート【入力例】!$B$18:$P$117,MATCH(LARGE((施設用作成シート【入力例】!$C$18:$C$117=$D$8)*1/ROW(施設用作成シート【入力例】!$B$18:$B$117),ROWS($B$12:$B65)),1/ROW(施設用作成シート【入力例】!$B$18:$B$117),0),COLUMNS($B$11:F$11)),"")</f>
        <v/>
      </c>
      <c r="G65" s="151" t="str">
        <f t="array" ref="G65">IFERROR(INDEX(施設用作成シート【入力例】!$B$18:$P$117,MATCH(LARGE((施設用作成シート【入力例】!$C$18:$C$117=$D$8)*1/ROW(施設用作成シート【入力例】!$B$18:$B$117),ROWS($B$12:$B65)),1/ROW(施設用作成シート【入力例】!$B$18:$B$117),0),COLUMNS($B$11:G$11)),"")</f>
        <v/>
      </c>
      <c r="H65" s="151" t="str">
        <f t="array" ref="H65">IFERROR(INDEX(施設用作成シート【入力例】!$B$18:$P$117,MATCH(LARGE((施設用作成シート【入力例】!$C$18:$C$117=$D$8)*1/ROW(施設用作成シート【入力例】!$B$18:$B$117),ROWS($B$12:$B65)),1/ROW(施設用作成シート【入力例】!$B$18:$B$117),0),COLUMNS($B$11:H$11)),"")</f>
        <v/>
      </c>
      <c r="I65" s="138" t="str">
        <f t="array" ref="I65">IFERROR(INDEX(施設用作成シート【入力例】!$B$18:$P$117,MATCH(LARGE((施設用作成シート【入力例】!$C$18:$C$117=$D$8)*1/ROW(施設用作成シート【入力例】!$B$18:$B$117),ROWS($B$12:$B65)),1/ROW(施設用作成シート【入力例】!$B$18:$B$117),0),COLUMNS($B$11:I$11)),"")</f>
        <v/>
      </c>
      <c r="J65" s="142" t="str">
        <f t="array" ref="J65">IFERROR(INDEX(施設用作成シート【入力例】!$B$18:$P$117,MATCH(LARGE((施設用作成シート【入力例】!$C$18:$C$117=$D$8)*1/ROW(施設用作成シート【入力例】!$B$18:$B$117),ROWS($B$12:$B65)),1/ROW(施設用作成シート【入力例】!$B$18:$B$117),0),COLUMNS($B$11:J$11)),"")</f>
        <v/>
      </c>
      <c r="K65" s="138" t="str">
        <f t="array" ref="K65">IFERROR(INDEX(施設用作成シート【入力例】!$B$18:$P$117,MATCH(LARGE((施設用作成シート【入力例】!$C$18:$C$117=$D$8)*1/ROW(施設用作成シート【入力例】!$B$18:$B$117),ROWS($B$12:$B65)),1/ROW(施設用作成シート【入力例】!$B$18:$B$117),0),COLUMNS($B$11:K$11)),"")</f>
        <v/>
      </c>
      <c r="L65" s="138" t="str">
        <f t="array" ref="L65">IFERROR(INDEX(施設用作成シート【入力例】!$B$18:$P$117,MATCH(LARGE((施設用作成シート【入力例】!$C$18:$C$117=$D$8)*1/ROW(施設用作成シート【入力例】!$B$18:$B$117),ROWS($B$12:$B65)),1/ROW(施設用作成シート【入力例】!$B$18:$B$117),0),COLUMNS($B$11:L$11)),"")</f>
        <v/>
      </c>
      <c r="M65" s="138" t="str">
        <f t="array" ref="M65">IFERROR(INDEX(施設用作成シート【入力例】!$B$18:$P$117,MATCH(LARGE((施設用作成シート【入力例】!$C$18:$C$117=$D$8)*1/ROW(施設用作成シート【入力例】!$B$18:$B$117),ROWS($B$12:$B65)),1/ROW(施設用作成シート【入力例】!$B$18:$B$117),0),COLUMNS($B$11:M$11)),"")</f>
        <v/>
      </c>
      <c r="N65" s="138" t="str">
        <f t="array" ref="N65">IFERROR(INDEX(施設用作成シート【入力例】!$B$18:$P$117,MATCH(LARGE((施設用作成シート【入力例】!$C$18:$C$117=$D$8)*1/ROW(施設用作成シート【入力例】!$B$18:$B$117),ROWS($B$12:$B65)),1/ROW(施設用作成シート【入力例】!$B$18:$B$117),0),COLUMNS($B$11:N$11)),"")</f>
        <v/>
      </c>
      <c r="O65" s="151" t="str">
        <f t="array" ref="O65">IFERROR(INDEX(施設用作成シート【入力例】!$B$18:$P$117,MATCH(LARGE((施設用作成シート【入力例】!$C$18:$C$117=$D$8)*1/ROW(施設用作成シート【入力例】!$B$18:$B$117),ROWS($B$12:$B65)),1/ROW(施設用作成シート【入力例】!$B$18:$B$117),0),COLUMNS($B$11:O$11)),"")</f>
        <v/>
      </c>
    </row>
    <row r="66" spans="2:15" ht="19.5">
      <c r="B66" s="138" t="str">
        <f t="array" ref="B66">IFERROR(INDEX(施設用作成シート【入力例】!$B$18:$P$117,MATCH(LARGE((施設用作成シート【入力例】!$C$18:$C$117=$D$8)*1/ROW(施設用作成シート【入力例】!$B$18:$B$117),ROWS($B$12:$B66)),1/ROW(施設用作成シート【入力例】!$B$18:$B$117),0),COLUMNS($B$11:B$11)),"")</f>
        <v/>
      </c>
      <c r="C66" s="138" t="str">
        <f t="array" ref="C66">IFERROR(INDEX(施設用作成シート【入力例】!$B$18:$P$117,MATCH(LARGE((施設用作成シート【入力例】!$C$18:$C$117=$D$8)*1/ROW(施設用作成シート【入力例】!$B$18:$B$117),ROWS($B$12:$B66)),1/ROW(施設用作成シート【入力例】!$B$18:$B$117),0),COLUMNS($B$11:C$11)),"")</f>
        <v/>
      </c>
      <c r="D66" s="138" t="str">
        <f t="array" ref="D66">IFERROR(INDEX(施設用作成シート【入力例】!$B$18:$P$117,MATCH(LARGE((施設用作成シート【入力例】!$C$18:$C$117=$D$8)*1/ROW(施設用作成シート【入力例】!$B$18:$B$117),ROWS($B$12:$B66)),1/ROW(施設用作成シート【入力例】!$B$18:$B$117),0),COLUMNS($B$11:D$11)),"")</f>
        <v/>
      </c>
      <c r="E66" s="157" t="str">
        <f t="array" ref="E66">IFERROR(INDEX(施設用作成シート【入力例】!$B$18:$P$117,MATCH(LARGE((施設用作成シート【入力例】!$C$18:$C$117=$D$8)*1/ROW(施設用作成シート【入力例】!$B$18:$B$117),ROWS($B$12:$B66)),1/ROW(施設用作成シート【入力例】!$B$18:$B$117),0),COLUMNS($B$11:E$11)),"")</f>
        <v/>
      </c>
      <c r="F66" s="151" t="str">
        <f t="array" ref="F66">IFERROR(INDEX(施設用作成シート【入力例】!$B$18:$P$117,MATCH(LARGE((施設用作成シート【入力例】!$C$18:$C$117=$D$8)*1/ROW(施設用作成シート【入力例】!$B$18:$B$117),ROWS($B$12:$B66)),1/ROW(施設用作成シート【入力例】!$B$18:$B$117),0),COLUMNS($B$11:F$11)),"")</f>
        <v/>
      </c>
      <c r="G66" s="151" t="str">
        <f t="array" ref="G66">IFERROR(INDEX(施設用作成シート【入力例】!$B$18:$P$117,MATCH(LARGE((施設用作成シート【入力例】!$C$18:$C$117=$D$8)*1/ROW(施設用作成シート【入力例】!$B$18:$B$117),ROWS($B$12:$B66)),1/ROW(施設用作成シート【入力例】!$B$18:$B$117),0),COLUMNS($B$11:G$11)),"")</f>
        <v/>
      </c>
      <c r="H66" s="151" t="str">
        <f t="array" ref="H66">IFERROR(INDEX(施設用作成シート【入力例】!$B$18:$P$117,MATCH(LARGE((施設用作成シート【入力例】!$C$18:$C$117=$D$8)*1/ROW(施設用作成シート【入力例】!$B$18:$B$117),ROWS($B$12:$B66)),1/ROW(施設用作成シート【入力例】!$B$18:$B$117),0),COLUMNS($B$11:H$11)),"")</f>
        <v/>
      </c>
      <c r="I66" s="138" t="str">
        <f t="array" ref="I66">IFERROR(INDEX(施設用作成シート【入力例】!$B$18:$P$117,MATCH(LARGE((施設用作成シート【入力例】!$C$18:$C$117=$D$8)*1/ROW(施設用作成シート【入力例】!$B$18:$B$117),ROWS($B$12:$B66)),1/ROW(施設用作成シート【入力例】!$B$18:$B$117),0),COLUMNS($B$11:I$11)),"")</f>
        <v/>
      </c>
      <c r="J66" s="142" t="str">
        <f t="array" ref="J66">IFERROR(INDEX(施設用作成シート【入力例】!$B$18:$P$117,MATCH(LARGE((施設用作成シート【入力例】!$C$18:$C$117=$D$8)*1/ROW(施設用作成シート【入力例】!$B$18:$B$117),ROWS($B$12:$B66)),1/ROW(施設用作成シート【入力例】!$B$18:$B$117),0),COLUMNS($B$11:J$11)),"")</f>
        <v/>
      </c>
      <c r="K66" s="138" t="str">
        <f t="array" ref="K66">IFERROR(INDEX(施設用作成シート【入力例】!$B$18:$P$117,MATCH(LARGE((施設用作成シート【入力例】!$C$18:$C$117=$D$8)*1/ROW(施設用作成シート【入力例】!$B$18:$B$117),ROWS($B$12:$B66)),1/ROW(施設用作成シート【入力例】!$B$18:$B$117),0),COLUMNS($B$11:K$11)),"")</f>
        <v/>
      </c>
      <c r="L66" s="138" t="str">
        <f t="array" ref="L66">IFERROR(INDEX(施設用作成シート【入力例】!$B$18:$P$117,MATCH(LARGE((施設用作成シート【入力例】!$C$18:$C$117=$D$8)*1/ROW(施設用作成シート【入力例】!$B$18:$B$117),ROWS($B$12:$B66)),1/ROW(施設用作成シート【入力例】!$B$18:$B$117),0),COLUMNS($B$11:L$11)),"")</f>
        <v/>
      </c>
      <c r="M66" s="138" t="str">
        <f t="array" ref="M66">IFERROR(INDEX(施設用作成シート【入力例】!$B$18:$P$117,MATCH(LARGE((施設用作成シート【入力例】!$C$18:$C$117=$D$8)*1/ROW(施設用作成シート【入力例】!$B$18:$B$117),ROWS($B$12:$B66)),1/ROW(施設用作成シート【入力例】!$B$18:$B$117),0),COLUMNS($B$11:M$11)),"")</f>
        <v/>
      </c>
      <c r="N66" s="138" t="str">
        <f t="array" ref="N66">IFERROR(INDEX(施設用作成シート【入力例】!$B$18:$P$117,MATCH(LARGE((施設用作成シート【入力例】!$C$18:$C$117=$D$8)*1/ROW(施設用作成シート【入力例】!$B$18:$B$117),ROWS($B$12:$B66)),1/ROW(施設用作成シート【入力例】!$B$18:$B$117),0),COLUMNS($B$11:N$11)),"")</f>
        <v/>
      </c>
      <c r="O66" s="151" t="str">
        <f t="array" ref="O66">IFERROR(INDEX(施設用作成シート【入力例】!$B$18:$P$117,MATCH(LARGE((施設用作成シート【入力例】!$C$18:$C$117=$D$8)*1/ROW(施設用作成シート【入力例】!$B$18:$B$117),ROWS($B$12:$B66)),1/ROW(施設用作成シート【入力例】!$B$18:$B$117),0),COLUMNS($B$11:O$11)),"")</f>
        <v/>
      </c>
    </row>
    <row r="67" spans="2:15" ht="19.5">
      <c r="B67" s="138" t="str">
        <f t="array" ref="B67">IFERROR(INDEX(施設用作成シート【入力例】!$B$18:$P$117,MATCH(LARGE((施設用作成シート【入力例】!$C$18:$C$117=$D$8)*1/ROW(施設用作成シート【入力例】!$B$18:$B$117),ROWS($B$12:$B67)),1/ROW(施設用作成シート【入力例】!$B$18:$B$117),0),COLUMNS($B$11:B$11)),"")</f>
        <v/>
      </c>
      <c r="C67" s="138" t="str">
        <f t="array" ref="C67">IFERROR(INDEX(施設用作成シート【入力例】!$B$18:$P$117,MATCH(LARGE((施設用作成シート【入力例】!$C$18:$C$117=$D$8)*1/ROW(施設用作成シート【入力例】!$B$18:$B$117),ROWS($B$12:$B67)),1/ROW(施設用作成シート【入力例】!$B$18:$B$117),0),COLUMNS($B$11:C$11)),"")</f>
        <v/>
      </c>
      <c r="D67" s="138" t="str">
        <f t="array" ref="D67">IFERROR(INDEX(施設用作成シート【入力例】!$B$18:$P$117,MATCH(LARGE((施設用作成シート【入力例】!$C$18:$C$117=$D$8)*1/ROW(施設用作成シート【入力例】!$B$18:$B$117),ROWS($B$12:$B67)),1/ROW(施設用作成シート【入力例】!$B$18:$B$117),0),COLUMNS($B$11:D$11)),"")</f>
        <v/>
      </c>
      <c r="E67" s="157" t="str">
        <f t="array" ref="E67">IFERROR(INDEX(施設用作成シート【入力例】!$B$18:$P$117,MATCH(LARGE((施設用作成シート【入力例】!$C$18:$C$117=$D$8)*1/ROW(施設用作成シート【入力例】!$B$18:$B$117),ROWS($B$12:$B67)),1/ROW(施設用作成シート【入力例】!$B$18:$B$117),0),COLUMNS($B$11:E$11)),"")</f>
        <v/>
      </c>
      <c r="F67" s="151" t="str">
        <f t="array" ref="F67">IFERROR(INDEX(施設用作成シート【入力例】!$B$18:$P$117,MATCH(LARGE((施設用作成シート【入力例】!$C$18:$C$117=$D$8)*1/ROW(施設用作成シート【入力例】!$B$18:$B$117),ROWS($B$12:$B67)),1/ROW(施設用作成シート【入力例】!$B$18:$B$117),0),COLUMNS($B$11:F$11)),"")</f>
        <v/>
      </c>
      <c r="G67" s="151" t="str">
        <f t="array" ref="G67">IFERROR(INDEX(施設用作成シート【入力例】!$B$18:$P$117,MATCH(LARGE((施設用作成シート【入力例】!$C$18:$C$117=$D$8)*1/ROW(施設用作成シート【入力例】!$B$18:$B$117),ROWS($B$12:$B67)),1/ROW(施設用作成シート【入力例】!$B$18:$B$117),0),COLUMNS($B$11:G$11)),"")</f>
        <v/>
      </c>
      <c r="H67" s="151" t="str">
        <f t="array" ref="H67">IFERROR(INDEX(施設用作成シート【入力例】!$B$18:$P$117,MATCH(LARGE((施設用作成シート【入力例】!$C$18:$C$117=$D$8)*1/ROW(施設用作成シート【入力例】!$B$18:$B$117),ROWS($B$12:$B67)),1/ROW(施設用作成シート【入力例】!$B$18:$B$117),0),COLUMNS($B$11:H$11)),"")</f>
        <v/>
      </c>
      <c r="I67" s="138" t="str">
        <f t="array" ref="I67">IFERROR(INDEX(施設用作成シート【入力例】!$B$18:$P$117,MATCH(LARGE((施設用作成シート【入力例】!$C$18:$C$117=$D$8)*1/ROW(施設用作成シート【入力例】!$B$18:$B$117),ROWS($B$12:$B67)),1/ROW(施設用作成シート【入力例】!$B$18:$B$117),0),COLUMNS($B$11:I$11)),"")</f>
        <v/>
      </c>
      <c r="J67" s="142" t="str">
        <f t="array" ref="J67">IFERROR(INDEX(施設用作成シート【入力例】!$B$18:$P$117,MATCH(LARGE((施設用作成シート【入力例】!$C$18:$C$117=$D$8)*1/ROW(施設用作成シート【入力例】!$B$18:$B$117),ROWS($B$12:$B67)),1/ROW(施設用作成シート【入力例】!$B$18:$B$117),0),COLUMNS($B$11:J$11)),"")</f>
        <v/>
      </c>
      <c r="K67" s="138" t="str">
        <f t="array" ref="K67">IFERROR(INDEX(施設用作成シート【入力例】!$B$18:$P$117,MATCH(LARGE((施設用作成シート【入力例】!$C$18:$C$117=$D$8)*1/ROW(施設用作成シート【入力例】!$B$18:$B$117),ROWS($B$12:$B67)),1/ROW(施設用作成シート【入力例】!$B$18:$B$117),0),COLUMNS($B$11:K$11)),"")</f>
        <v/>
      </c>
      <c r="L67" s="138" t="str">
        <f t="array" ref="L67">IFERROR(INDEX(施設用作成シート【入力例】!$B$18:$P$117,MATCH(LARGE((施設用作成シート【入力例】!$C$18:$C$117=$D$8)*1/ROW(施設用作成シート【入力例】!$B$18:$B$117),ROWS($B$12:$B67)),1/ROW(施設用作成シート【入力例】!$B$18:$B$117),0),COLUMNS($B$11:L$11)),"")</f>
        <v/>
      </c>
      <c r="M67" s="138" t="str">
        <f t="array" ref="M67">IFERROR(INDEX(施設用作成シート【入力例】!$B$18:$P$117,MATCH(LARGE((施設用作成シート【入力例】!$C$18:$C$117=$D$8)*1/ROW(施設用作成シート【入力例】!$B$18:$B$117),ROWS($B$12:$B67)),1/ROW(施設用作成シート【入力例】!$B$18:$B$117),0),COLUMNS($B$11:M$11)),"")</f>
        <v/>
      </c>
      <c r="N67" s="138" t="str">
        <f t="array" ref="N67">IFERROR(INDEX(施設用作成シート【入力例】!$B$18:$P$117,MATCH(LARGE((施設用作成シート【入力例】!$C$18:$C$117=$D$8)*1/ROW(施設用作成シート【入力例】!$B$18:$B$117),ROWS($B$12:$B67)),1/ROW(施設用作成シート【入力例】!$B$18:$B$117),0),COLUMNS($B$11:N$11)),"")</f>
        <v/>
      </c>
      <c r="O67" s="151" t="str">
        <f t="array" ref="O67">IFERROR(INDEX(施設用作成シート【入力例】!$B$18:$P$117,MATCH(LARGE((施設用作成シート【入力例】!$C$18:$C$117=$D$8)*1/ROW(施設用作成シート【入力例】!$B$18:$B$117),ROWS($B$12:$B67)),1/ROW(施設用作成シート【入力例】!$B$18:$B$117),0),COLUMNS($B$11:O$11)),"")</f>
        <v/>
      </c>
    </row>
    <row r="68" spans="2:15" ht="19.5">
      <c r="B68" s="138" t="str">
        <f t="array" ref="B68">IFERROR(INDEX(施設用作成シート【入力例】!$B$18:$P$117,MATCH(LARGE((施設用作成シート【入力例】!$C$18:$C$117=$D$8)*1/ROW(施設用作成シート【入力例】!$B$18:$B$117),ROWS($B$12:$B68)),1/ROW(施設用作成シート【入力例】!$B$18:$B$117),0),COLUMNS($B$11:B$11)),"")</f>
        <v/>
      </c>
      <c r="C68" s="138" t="str">
        <f t="array" ref="C68">IFERROR(INDEX(施設用作成シート【入力例】!$B$18:$P$117,MATCH(LARGE((施設用作成シート【入力例】!$C$18:$C$117=$D$8)*1/ROW(施設用作成シート【入力例】!$B$18:$B$117),ROWS($B$12:$B68)),1/ROW(施設用作成シート【入力例】!$B$18:$B$117),0),COLUMNS($B$11:C$11)),"")</f>
        <v/>
      </c>
      <c r="D68" s="138" t="str">
        <f t="array" ref="D68">IFERROR(INDEX(施設用作成シート【入力例】!$B$18:$P$117,MATCH(LARGE((施設用作成シート【入力例】!$C$18:$C$117=$D$8)*1/ROW(施設用作成シート【入力例】!$B$18:$B$117),ROWS($B$12:$B68)),1/ROW(施設用作成シート【入力例】!$B$18:$B$117),0),COLUMNS($B$11:D$11)),"")</f>
        <v/>
      </c>
      <c r="E68" s="157" t="str">
        <f t="array" ref="E68">IFERROR(INDEX(施設用作成シート【入力例】!$B$18:$P$117,MATCH(LARGE((施設用作成シート【入力例】!$C$18:$C$117=$D$8)*1/ROW(施設用作成シート【入力例】!$B$18:$B$117),ROWS($B$12:$B68)),1/ROW(施設用作成シート【入力例】!$B$18:$B$117),0),COLUMNS($B$11:E$11)),"")</f>
        <v/>
      </c>
      <c r="F68" s="151" t="str">
        <f t="array" ref="F68">IFERROR(INDEX(施設用作成シート【入力例】!$B$18:$P$117,MATCH(LARGE((施設用作成シート【入力例】!$C$18:$C$117=$D$8)*1/ROW(施設用作成シート【入力例】!$B$18:$B$117),ROWS($B$12:$B68)),1/ROW(施設用作成シート【入力例】!$B$18:$B$117),0),COLUMNS($B$11:F$11)),"")</f>
        <v/>
      </c>
      <c r="G68" s="151" t="str">
        <f t="array" ref="G68">IFERROR(INDEX(施設用作成シート【入力例】!$B$18:$P$117,MATCH(LARGE((施設用作成シート【入力例】!$C$18:$C$117=$D$8)*1/ROW(施設用作成シート【入力例】!$B$18:$B$117),ROWS($B$12:$B68)),1/ROW(施設用作成シート【入力例】!$B$18:$B$117),0),COLUMNS($B$11:G$11)),"")</f>
        <v/>
      </c>
      <c r="H68" s="151" t="str">
        <f t="array" ref="H68">IFERROR(INDEX(施設用作成シート【入力例】!$B$18:$P$117,MATCH(LARGE((施設用作成シート【入力例】!$C$18:$C$117=$D$8)*1/ROW(施設用作成シート【入力例】!$B$18:$B$117),ROWS($B$12:$B68)),1/ROW(施設用作成シート【入力例】!$B$18:$B$117),0),COLUMNS($B$11:H$11)),"")</f>
        <v/>
      </c>
      <c r="I68" s="138" t="str">
        <f t="array" ref="I68">IFERROR(INDEX(施設用作成シート【入力例】!$B$18:$P$117,MATCH(LARGE((施設用作成シート【入力例】!$C$18:$C$117=$D$8)*1/ROW(施設用作成シート【入力例】!$B$18:$B$117),ROWS($B$12:$B68)),1/ROW(施設用作成シート【入力例】!$B$18:$B$117),0),COLUMNS($B$11:I$11)),"")</f>
        <v/>
      </c>
      <c r="J68" s="142" t="str">
        <f t="array" ref="J68">IFERROR(INDEX(施設用作成シート【入力例】!$B$18:$P$117,MATCH(LARGE((施設用作成シート【入力例】!$C$18:$C$117=$D$8)*1/ROW(施設用作成シート【入力例】!$B$18:$B$117),ROWS($B$12:$B68)),1/ROW(施設用作成シート【入力例】!$B$18:$B$117),0),COLUMNS($B$11:J$11)),"")</f>
        <v/>
      </c>
      <c r="K68" s="138" t="str">
        <f t="array" ref="K68">IFERROR(INDEX(施設用作成シート【入力例】!$B$18:$P$117,MATCH(LARGE((施設用作成シート【入力例】!$C$18:$C$117=$D$8)*1/ROW(施設用作成シート【入力例】!$B$18:$B$117),ROWS($B$12:$B68)),1/ROW(施設用作成シート【入力例】!$B$18:$B$117),0),COLUMNS($B$11:K$11)),"")</f>
        <v/>
      </c>
      <c r="L68" s="138" t="str">
        <f t="array" ref="L68">IFERROR(INDEX(施設用作成シート【入力例】!$B$18:$P$117,MATCH(LARGE((施設用作成シート【入力例】!$C$18:$C$117=$D$8)*1/ROW(施設用作成シート【入力例】!$B$18:$B$117),ROWS($B$12:$B68)),1/ROW(施設用作成シート【入力例】!$B$18:$B$117),0),COLUMNS($B$11:L$11)),"")</f>
        <v/>
      </c>
      <c r="M68" s="138" t="str">
        <f t="array" ref="M68">IFERROR(INDEX(施設用作成シート【入力例】!$B$18:$P$117,MATCH(LARGE((施設用作成シート【入力例】!$C$18:$C$117=$D$8)*1/ROW(施設用作成シート【入力例】!$B$18:$B$117),ROWS($B$12:$B68)),1/ROW(施設用作成シート【入力例】!$B$18:$B$117),0),COLUMNS($B$11:M$11)),"")</f>
        <v/>
      </c>
      <c r="N68" s="138" t="str">
        <f t="array" ref="N68">IFERROR(INDEX(施設用作成シート【入力例】!$B$18:$P$117,MATCH(LARGE((施設用作成シート【入力例】!$C$18:$C$117=$D$8)*1/ROW(施設用作成シート【入力例】!$B$18:$B$117),ROWS($B$12:$B68)),1/ROW(施設用作成シート【入力例】!$B$18:$B$117),0),COLUMNS($B$11:N$11)),"")</f>
        <v/>
      </c>
      <c r="O68" s="151" t="str">
        <f t="array" ref="O68">IFERROR(INDEX(施設用作成シート【入力例】!$B$18:$P$117,MATCH(LARGE((施設用作成シート【入力例】!$C$18:$C$117=$D$8)*1/ROW(施設用作成シート【入力例】!$B$18:$B$117),ROWS($B$12:$B68)),1/ROW(施設用作成シート【入力例】!$B$18:$B$117),0),COLUMNS($B$11:O$11)),"")</f>
        <v/>
      </c>
    </row>
    <row r="69" spans="2:15" ht="19.5">
      <c r="B69" s="138" t="str">
        <f t="array" ref="B69">IFERROR(INDEX(施設用作成シート【入力例】!$B$18:$P$117,MATCH(LARGE((施設用作成シート【入力例】!$C$18:$C$117=$D$8)*1/ROW(施設用作成シート【入力例】!$B$18:$B$117),ROWS($B$12:$B69)),1/ROW(施設用作成シート【入力例】!$B$18:$B$117),0),COLUMNS($B$11:B$11)),"")</f>
        <v/>
      </c>
      <c r="C69" s="138" t="str">
        <f t="array" ref="C69">IFERROR(INDEX(施設用作成シート【入力例】!$B$18:$P$117,MATCH(LARGE((施設用作成シート【入力例】!$C$18:$C$117=$D$8)*1/ROW(施設用作成シート【入力例】!$B$18:$B$117),ROWS($B$12:$B69)),1/ROW(施設用作成シート【入力例】!$B$18:$B$117),0),COLUMNS($B$11:C$11)),"")</f>
        <v/>
      </c>
      <c r="D69" s="138" t="str">
        <f t="array" ref="D69">IFERROR(INDEX(施設用作成シート【入力例】!$B$18:$P$117,MATCH(LARGE((施設用作成シート【入力例】!$C$18:$C$117=$D$8)*1/ROW(施設用作成シート【入力例】!$B$18:$B$117),ROWS($B$12:$B69)),1/ROW(施設用作成シート【入力例】!$B$18:$B$117),0),COLUMNS($B$11:D$11)),"")</f>
        <v/>
      </c>
      <c r="E69" s="157" t="str">
        <f t="array" ref="E69">IFERROR(INDEX(施設用作成シート【入力例】!$B$18:$P$117,MATCH(LARGE((施設用作成シート【入力例】!$C$18:$C$117=$D$8)*1/ROW(施設用作成シート【入力例】!$B$18:$B$117),ROWS($B$12:$B69)),1/ROW(施設用作成シート【入力例】!$B$18:$B$117),0),COLUMNS($B$11:E$11)),"")</f>
        <v/>
      </c>
      <c r="F69" s="151" t="str">
        <f t="array" ref="F69">IFERROR(INDEX(施設用作成シート【入力例】!$B$18:$P$117,MATCH(LARGE((施設用作成シート【入力例】!$C$18:$C$117=$D$8)*1/ROW(施設用作成シート【入力例】!$B$18:$B$117),ROWS($B$12:$B69)),1/ROW(施設用作成シート【入力例】!$B$18:$B$117),0),COLUMNS($B$11:F$11)),"")</f>
        <v/>
      </c>
      <c r="G69" s="151" t="str">
        <f t="array" ref="G69">IFERROR(INDEX(施設用作成シート【入力例】!$B$18:$P$117,MATCH(LARGE((施設用作成シート【入力例】!$C$18:$C$117=$D$8)*1/ROW(施設用作成シート【入力例】!$B$18:$B$117),ROWS($B$12:$B69)),1/ROW(施設用作成シート【入力例】!$B$18:$B$117),0),COLUMNS($B$11:G$11)),"")</f>
        <v/>
      </c>
      <c r="H69" s="151" t="str">
        <f t="array" ref="H69">IFERROR(INDEX(施設用作成シート【入力例】!$B$18:$P$117,MATCH(LARGE((施設用作成シート【入力例】!$C$18:$C$117=$D$8)*1/ROW(施設用作成シート【入力例】!$B$18:$B$117),ROWS($B$12:$B69)),1/ROW(施設用作成シート【入力例】!$B$18:$B$117),0),COLUMNS($B$11:H$11)),"")</f>
        <v/>
      </c>
      <c r="I69" s="138" t="str">
        <f t="array" ref="I69">IFERROR(INDEX(施設用作成シート【入力例】!$B$18:$P$117,MATCH(LARGE((施設用作成シート【入力例】!$C$18:$C$117=$D$8)*1/ROW(施設用作成シート【入力例】!$B$18:$B$117),ROWS($B$12:$B69)),1/ROW(施設用作成シート【入力例】!$B$18:$B$117),0),COLUMNS($B$11:I$11)),"")</f>
        <v/>
      </c>
      <c r="J69" s="142" t="str">
        <f t="array" ref="J69">IFERROR(INDEX(施設用作成シート【入力例】!$B$18:$P$117,MATCH(LARGE((施設用作成シート【入力例】!$C$18:$C$117=$D$8)*1/ROW(施設用作成シート【入力例】!$B$18:$B$117),ROWS($B$12:$B69)),1/ROW(施設用作成シート【入力例】!$B$18:$B$117),0),COLUMNS($B$11:J$11)),"")</f>
        <v/>
      </c>
      <c r="K69" s="138" t="str">
        <f t="array" ref="K69">IFERROR(INDEX(施設用作成シート【入力例】!$B$18:$P$117,MATCH(LARGE((施設用作成シート【入力例】!$C$18:$C$117=$D$8)*1/ROW(施設用作成シート【入力例】!$B$18:$B$117),ROWS($B$12:$B69)),1/ROW(施設用作成シート【入力例】!$B$18:$B$117),0),COLUMNS($B$11:K$11)),"")</f>
        <v/>
      </c>
      <c r="L69" s="138" t="str">
        <f t="array" ref="L69">IFERROR(INDEX(施設用作成シート【入力例】!$B$18:$P$117,MATCH(LARGE((施設用作成シート【入力例】!$C$18:$C$117=$D$8)*1/ROW(施設用作成シート【入力例】!$B$18:$B$117),ROWS($B$12:$B69)),1/ROW(施設用作成シート【入力例】!$B$18:$B$117),0),COLUMNS($B$11:L$11)),"")</f>
        <v/>
      </c>
      <c r="M69" s="138" t="str">
        <f t="array" ref="M69">IFERROR(INDEX(施設用作成シート【入力例】!$B$18:$P$117,MATCH(LARGE((施設用作成シート【入力例】!$C$18:$C$117=$D$8)*1/ROW(施設用作成シート【入力例】!$B$18:$B$117),ROWS($B$12:$B69)),1/ROW(施設用作成シート【入力例】!$B$18:$B$117),0),COLUMNS($B$11:M$11)),"")</f>
        <v/>
      </c>
      <c r="N69" s="138" t="str">
        <f t="array" ref="N69">IFERROR(INDEX(施設用作成シート【入力例】!$B$18:$P$117,MATCH(LARGE((施設用作成シート【入力例】!$C$18:$C$117=$D$8)*1/ROW(施設用作成シート【入力例】!$B$18:$B$117),ROWS($B$12:$B69)),1/ROW(施設用作成シート【入力例】!$B$18:$B$117),0),COLUMNS($B$11:N$11)),"")</f>
        <v/>
      </c>
      <c r="O69" s="151" t="str">
        <f t="array" ref="O69">IFERROR(INDEX(施設用作成シート【入力例】!$B$18:$P$117,MATCH(LARGE((施設用作成シート【入力例】!$C$18:$C$117=$D$8)*1/ROW(施設用作成シート【入力例】!$B$18:$B$117),ROWS($B$12:$B69)),1/ROW(施設用作成シート【入力例】!$B$18:$B$117),0),COLUMNS($B$11:O$11)),"")</f>
        <v/>
      </c>
    </row>
    <row r="70" spans="2:15" ht="19.5">
      <c r="B70" s="138" t="str">
        <f t="array" ref="B70">IFERROR(INDEX(施設用作成シート【入力例】!$B$18:$P$117,MATCH(LARGE((施設用作成シート【入力例】!$C$18:$C$117=$D$8)*1/ROW(施設用作成シート【入力例】!$B$18:$B$117),ROWS($B$12:$B70)),1/ROW(施設用作成シート【入力例】!$B$18:$B$117),0),COLUMNS($B$11:B$11)),"")</f>
        <v/>
      </c>
      <c r="C70" s="138" t="str">
        <f t="array" ref="C70">IFERROR(INDEX(施設用作成シート【入力例】!$B$18:$P$117,MATCH(LARGE((施設用作成シート【入力例】!$C$18:$C$117=$D$8)*1/ROW(施設用作成シート【入力例】!$B$18:$B$117),ROWS($B$12:$B70)),1/ROW(施設用作成シート【入力例】!$B$18:$B$117),0),COLUMNS($B$11:C$11)),"")</f>
        <v/>
      </c>
      <c r="D70" s="138" t="str">
        <f t="array" ref="D70">IFERROR(INDEX(施設用作成シート【入力例】!$B$18:$P$117,MATCH(LARGE((施設用作成シート【入力例】!$C$18:$C$117=$D$8)*1/ROW(施設用作成シート【入力例】!$B$18:$B$117),ROWS($B$12:$B70)),1/ROW(施設用作成シート【入力例】!$B$18:$B$117),0),COLUMNS($B$11:D$11)),"")</f>
        <v/>
      </c>
      <c r="E70" s="157" t="str">
        <f t="array" ref="E70">IFERROR(INDEX(施設用作成シート【入力例】!$B$18:$P$117,MATCH(LARGE((施設用作成シート【入力例】!$C$18:$C$117=$D$8)*1/ROW(施設用作成シート【入力例】!$B$18:$B$117),ROWS($B$12:$B70)),1/ROW(施設用作成シート【入力例】!$B$18:$B$117),0),COLUMNS($B$11:E$11)),"")</f>
        <v/>
      </c>
      <c r="F70" s="151" t="str">
        <f t="array" ref="F70">IFERROR(INDEX(施設用作成シート【入力例】!$B$18:$P$117,MATCH(LARGE((施設用作成シート【入力例】!$C$18:$C$117=$D$8)*1/ROW(施設用作成シート【入力例】!$B$18:$B$117),ROWS($B$12:$B70)),1/ROW(施設用作成シート【入力例】!$B$18:$B$117),0),COLUMNS($B$11:F$11)),"")</f>
        <v/>
      </c>
      <c r="G70" s="151" t="str">
        <f t="array" ref="G70">IFERROR(INDEX(施設用作成シート【入力例】!$B$18:$P$117,MATCH(LARGE((施設用作成シート【入力例】!$C$18:$C$117=$D$8)*1/ROW(施設用作成シート【入力例】!$B$18:$B$117),ROWS($B$12:$B70)),1/ROW(施設用作成シート【入力例】!$B$18:$B$117),0),COLUMNS($B$11:G$11)),"")</f>
        <v/>
      </c>
      <c r="H70" s="151" t="str">
        <f t="array" ref="H70">IFERROR(INDEX(施設用作成シート【入力例】!$B$18:$P$117,MATCH(LARGE((施設用作成シート【入力例】!$C$18:$C$117=$D$8)*1/ROW(施設用作成シート【入力例】!$B$18:$B$117),ROWS($B$12:$B70)),1/ROW(施設用作成シート【入力例】!$B$18:$B$117),0),COLUMNS($B$11:H$11)),"")</f>
        <v/>
      </c>
      <c r="I70" s="138" t="str">
        <f t="array" ref="I70">IFERROR(INDEX(施設用作成シート【入力例】!$B$18:$P$117,MATCH(LARGE((施設用作成シート【入力例】!$C$18:$C$117=$D$8)*1/ROW(施設用作成シート【入力例】!$B$18:$B$117),ROWS($B$12:$B70)),1/ROW(施設用作成シート【入力例】!$B$18:$B$117),0),COLUMNS($B$11:I$11)),"")</f>
        <v/>
      </c>
      <c r="J70" s="142" t="str">
        <f t="array" ref="J70">IFERROR(INDEX(施設用作成シート【入力例】!$B$18:$P$117,MATCH(LARGE((施設用作成シート【入力例】!$C$18:$C$117=$D$8)*1/ROW(施設用作成シート【入力例】!$B$18:$B$117),ROWS($B$12:$B70)),1/ROW(施設用作成シート【入力例】!$B$18:$B$117),0),COLUMNS($B$11:J$11)),"")</f>
        <v/>
      </c>
      <c r="K70" s="138" t="str">
        <f t="array" ref="K70">IFERROR(INDEX(施設用作成シート【入力例】!$B$18:$P$117,MATCH(LARGE((施設用作成シート【入力例】!$C$18:$C$117=$D$8)*1/ROW(施設用作成シート【入力例】!$B$18:$B$117),ROWS($B$12:$B70)),1/ROW(施設用作成シート【入力例】!$B$18:$B$117),0),COLUMNS($B$11:K$11)),"")</f>
        <v/>
      </c>
      <c r="L70" s="138" t="str">
        <f t="array" ref="L70">IFERROR(INDEX(施設用作成シート【入力例】!$B$18:$P$117,MATCH(LARGE((施設用作成シート【入力例】!$C$18:$C$117=$D$8)*1/ROW(施設用作成シート【入力例】!$B$18:$B$117),ROWS($B$12:$B70)),1/ROW(施設用作成シート【入力例】!$B$18:$B$117),0),COLUMNS($B$11:L$11)),"")</f>
        <v/>
      </c>
      <c r="M70" s="138" t="str">
        <f t="array" ref="M70">IFERROR(INDEX(施設用作成シート【入力例】!$B$18:$P$117,MATCH(LARGE((施設用作成シート【入力例】!$C$18:$C$117=$D$8)*1/ROW(施設用作成シート【入力例】!$B$18:$B$117),ROWS($B$12:$B70)),1/ROW(施設用作成シート【入力例】!$B$18:$B$117),0),COLUMNS($B$11:M$11)),"")</f>
        <v/>
      </c>
      <c r="N70" s="138" t="str">
        <f t="array" ref="N70">IFERROR(INDEX(施設用作成シート【入力例】!$B$18:$P$117,MATCH(LARGE((施設用作成シート【入力例】!$C$18:$C$117=$D$8)*1/ROW(施設用作成シート【入力例】!$B$18:$B$117),ROWS($B$12:$B70)),1/ROW(施設用作成シート【入力例】!$B$18:$B$117),0),COLUMNS($B$11:N$11)),"")</f>
        <v/>
      </c>
      <c r="O70" s="151" t="str">
        <f t="array" ref="O70">IFERROR(INDEX(施設用作成シート【入力例】!$B$18:$P$117,MATCH(LARGE((施設用作成シート【入力例】!$C$18:$C$117=$D$8)*1/ROW(施設用作成シート【入力例】!$B$18:$B$117),ROWS($B$12:$B70)),1/ROW(施設用作成シート【入力例】!$B$18:$B$117),0),COLUMNS($B$11:O$11)),"")</f>
        <v/>
      </c>
    </row>
    <row r="71" spans="2:15" ht="19.5">
      <c r="B71" s="138" t="str">
        <f t="array" ref="B71">IFERROR(INDEX(施設用作成シート【入力例】!$B$18:$P$117,MATCH(LARGE((施設用作成シート【入力例】!$C$18:$C$117=$D$8)*1/ROW(施設用作成シート【入力例】!$B$18:$B$117),ROWS($B$12:$B71)),1/ROW(施設用作成シート【入力例】!$B$18:$B$117),0),COLUMNS($B$11:B$11)),"")</f>
        <v/>
      </c>
      <c r="C71" s="138" t="str">
        <f t="array" ref="C71">IFERROR(INDEX(施設用作成シート【入力例】!$B$18:$P$117,MATCH(LARGE((施設用作成シート【入力例】!$C$18:$C$117=$D$8)*1/ROW(施設用作成シート【入力例】!$B$18:$B$117),ROWS($B$12:$B71)),1/ROW(施設用作成シート【入力例】!$B$18:$B$117),0),COLUMNS($B$11:C$11)),"")</f>
        <v/>
      </c>
      <c r="D71" s="138" t="str">
        <f t="array" ref="D71">IFERROR(INDEX(施設用作成シート【入力例】!$B$18:$P$117,MATCH(LARGE((施設用作成シート【入力例】!$C$18:$C$117=$D$8)*1/ROW(施設用作成シート【入力例】!$B$18:$B$117),ROWS($B$12:$B71)),1/ROW(施設用作成シート【入力例】!$B$18:$B$117),0),COLUMNS($B$11:D$11)),"")</f>
        <v/>
      </c>
      <c r="E71" s="157" t="str">
        <f t="array" ref="E71">IFERROR(INDEX(施設用作成シート【入力例】!$B$18:$P$117,MATCH(LARGE((施設用作成シート【入力例】!$C$18:$C$117=$D$8)*1/ROW(施設用作成シート【入力例】!$B$18:$B$117),ROWS($B$12:$B71)),1/ROW(施設用作成シート【入力例】!$B$18:$B$117),0),COLUMNS($B$11:E$11)),"")</f>
        <v/>
      </c>
      <c r="F71" s="151" t="str">
        <f t="array" ref="F71">IFERROR(INDEX(施設用作成シート【入力例】!$B$18:$P$117,MATCH(LARGE((施設用作成シート【入力例】!$C$18:$C$117=$D$8)*1/ROW(施設用作成シート【入力例】!$B$18:$B$117),ROWS($B$12:$B71)),1/ROW(施設用作成シート【入力例】!$B$18:$B$117),0),COLUMNS($B$11:F$11)),"")</f>
        <v/>
      </c>
      <c r="G71" s="151" t="str">
        <f t="array" ref="G71">IFERROR(INDEX(施設用作成シート【入力例】!$B$18:$P$117,MATCH(LARGE((施設用作成シート【入力例】!$C$18:$C$117=$D$8)*1/ROW(施設用作成シート【入力例】!$B$18:$B$117),ROWS($B$12:$B71)),1/ROW(施設用作成シート【入力例】!$B$18:$B$117),0),COLUMNS($B$11:G$11)),"")</f>
        <v/>
      </c>
      <c r="H71" s="151" t="str">
        <f t="array" ref="H71">IFERROR(INDEX(施設用作成シート【入力例】!$B$18:$P$117,MATCH(LARGE((施設用作成シート【入力例】!$C$18:$C$117=$D$8)*1/ROW(施設用作成シート【入力例】!$B$18:$B$117),ROWS($B$12:$B71)),1/ROW(施設用作成シート【入力例】!$B$18:$B$117),0),COLUMNS($B$11:H$11)),"")</f>
        <v/>
      </c>
      <c r="I71" s="138" t="str">
        <f t="array" ref="I71">IFERROR(INDEX(施設用作成シート【入力例】!$B$18:$P$117,MATCH(LARGE((施設用作成シート【入力例】!$C$18:$C$117=$D$8)*1/ROW(施設用作成シート【入力例】!$B$18:$B$117),ROWS($B$12:$B71)),1/ROW(施設用作成シート【入力例】!$B$18:$B$117),0),COLUMNS($B$11:I$11)),"")</f>
        <v/>
      </c>
      <c r="J71" s="142" t="str">
        <f t="array" ref="J71">IFERROR(INDEX(施設用作成シート【入力例】!$B$18:$P$117,MATCH(LARGE((施設用作成シート【入力例】!$C$18:$C$117=$D$8)*1/ROW(施設用作成シート【入力例】!$B$18:$B$117),ROWS($B$12:$B71)),1/ROW(施設用作成シート【入力例】!$B$18:$B$117),0),COLUMNS($B$11:J$11)),"")</f>
        <v/>
      </c>
      <c r="K71" s="138" t="str">
        <f t="array" ref="K71">IFERROR(INDEX(施設用作成シート【入力例】!$B$18:$P$117,MATCH(LARGE((施設用作成シート【入力例】!$C$18:$C$117=$D$8)*1/ROW(施設用作成シート【入力例】!$B$18:$B$117),ROWS($B$12:$B71)),1/ROW(施設用作成シート【入力例】!$B$18:$B$117),0),COLUMNS($B$11:K$11)),"")</f>
        <v/>
      </c>
      <c r="L71" s="138" t="str">
        <f t="array" ref="L71">IFERROR(INDEX(施設用作成シート【入力例】!$B$18:$P$117,MATCH(LARGE((施設用作成シート【入力例】!$C$18:$C$117=$D$8)*1/ROW(施設用作成シート【入力例】!$B$18:$B$117),ROWS($B$12:$B71)),1/ROW(施設用作成シート【入力例】!$B$18:$B$117),0),COLUMNS($B$11:L$11)),"")</f>
        <v/>
      </c>
      <c r="M71" s="138" t="str">
        <f t="array" ref="M71">IFERROR(INDEX(施設用作成シート【入力例】!$B$18:$P$117,MATCH(LARGE((施設用作成シート【入力例】!$C$18:$C$117=$D$8)*1/ROW(施設用作成シート【入力例】!$B$18:$B$117),ROWS($B$12:$B71)),1/ROW(施設用作成シート【入力例】!$B$18:$B$117),0),COLUMNS($B$11:M$11)),"")</f>
        <v/>
      </c>
      <c r="N71" s="138" t="str">
        <f t="array" ref="N71">IFERROR(INDEX(施設用作成シート【入力例】!$B$18:$P$117,MATCH(LARGE((施設用作成シート【入力例】!$C$18:$C$117=$D$8)*1/ROW(施設用作成シート【入力例】!$B$18:$B$117),ROWS($B$12:$B71)),1/ROW(施設用作成シート【入力例】!$B$18:$B$117),0),COLUMNS($B$11:N$11)),"")</f>
        <v/>
      </c>
      <c r="O71" s="151" t="str">
        <f t="array" ref="O71">IFERROR(INDEX(施設用作成シート【入力例】!$B$18:$P$117,MATCH(LARGE((施設用作成シート【入力例】!$C$18:$C$117=$D$8)*1/ROW(施設用作成シート【入力例】!$B$18:$B$117),ROWS($B$12:$B71)),1/ROW(施設用作成シート【入力例】!$B$18:$B$117),0),COLUMNS($B$11:O$11)),"")</f>
        <v/>
      </c>
    </row>
    <row r="72" spans="2:15" ht="19.5">
      <c r="B72" s="138" t="str">
        <f t="array" ref="B72">IFERROR(INDEX(施設用作成シート【入力例】!$B$18:$P$117,MATCH(LARGE((施設用作成シート【入力例】!$C$18:$C$117=$D$8)*1/ROW(施設用作成シート【入力例】!$B$18:$B$117),ROWS($B$12:$B72)),1/ROW(施設用作成シート【入力例】!$B$18:$B$117),0),COLUMNS($B$11:B$11)),"")</f>
        <v/>
      </c>
      <c r="C72" s="138" t="str">
        <f t="array" ref="C72">IFERROR(INDEX(施設用作成シート【入力例】!$B$18:$P$117,MATCH(LARGE((施設用作成シート【入力例】!$C$18:$C$117=$D$8)*1/ROW(施設用作成シート【入力例】!$B$18:$B$117),ROWS($B$12:$B72)),1/ROW(施設用作成シート【入力例】!$B$18:$B$117),0),COLUMNS($B$11:C$11)),"")</f>
        <v/>
      </c>
      <c r="D72" s="138" t="str">
        <f t="array" ref="D72">IFERROR(INDEX(施設用作成シート【入力例】!$B$18:$P$117,MATCH(LARGE((施設用作成シート【入力例】!$C$18:$C$117=$D$8)*1/ROW(施設用作成シート【入力例】!$B$18:$B$117),ROWS($B$12:$B72)),1/ROW(施設用作成シート【入力例】!$B$18:$B$117),0),COLUMNS($B$11:D$11)),"")</f>
        <v/>
      </c>
      <c r="E72" s="157" t="str">
        <f t="array" ref="E72">IFERROR(INDEX(施設用作成シート【入力例】!$B$18:$P$117,MATCH(LARGE((施設用作成シート【入力例】!$C$18:$C$117=$D$8)*1/ROW(施設用作成シート【入力例】!$B$18:$B$117),ROWS($B$12:$B72)),1/ROW(施設用作成シート【入力例】!$B$18:$B$117),0),COLUMNS($B$11:E$11)),"")</f>
        <v/>
      </c>
      <c r="F72" s="151" t="str">
        <f t="array" ref="F72">IFERROR(INDEX(施設用作成シート【入力例】!$B$18:$P$117,MATCH(LARGE((施設用作成シート【入力例】!$C$18:$C$117=$D$8)*1/ROW(施設用作成シート【入力例】!$B$18:$B$117),ROWS($B$12:$B72)),1/ROW(施設用作成シート【入力例】!$B$18:$B$117),0),COLUMNS($B$11:F$11)),"")</f>
        <v/>
      </c>
      <c r="G72" s="151" t="str">
        <f t="array" ref="G72">IFERROR(INDEX(施設用作成シート【入力例】!$B$18:$P$117,MATCH(LARGE((施設用作成シート【入力例】!$C$18:$C$117=$D$8)*1/ROW(施設用作成シート【入力例】!$B$18:$B$117),ROWS($B$12:$B72)),1/ROW(施設用作成シート【入力例】!$B$18:$B$117),0),COLUMNS($B$11:G$11)),"")</f>
        <v/>
      </c>
      <c r="H72" s="151" t="str">
        <f t="array" ref="H72">IFERROR(INDEX(施設用作成シート【入力例】!$B$18:$P$117,MATCH(LARGE((施設用作成シート【入力例】!$C$18:$C$117=$D$8)*1/ROW(施設用作成シート【入力例】!$B$18:$B$117),ROWS($B$12:$B72)),1/ROW(施設用作成シート【入力例】!$B$18:$B$117),0),COLUMNS($B$11:H$11)),"")</f>
        <v/>
      </c>
      <c r="I72" s="138" t="str">
        <f t="array" ref="I72">IFERROR(INDEX(施設用作成シート【入力例】!$B$18:$P$117,MATCH(LARGE((施設用作成シート【入力例】!$C$18:$C$117=$D$8)*1/ROW(施設用作成シート【入力例】!$B$18:$B$117),ROWS($B$12:$B72)),1/ROW(施設用作成シート【入力例】!$B$18:$B$117),0),COLUMNS($B$11:I$11)),"")</f>
        <v/>
      </c>
      <c r="J72" s="142" t="str">
        <f t="array" ref="J72">IFERROR(INDEX(施設用作成シート【入力例】!$B$18:$P$117,MATCH(LARGE((施設用作成シート【入力例】!$C$18:$C$117=$D$8)*1/ROW(施設用作成シート【入力例】!$B$18:$B$117),ROWS($B$12:$B72)),1/ROW(施設用作成シート【入力例】!$B$18:$B$117),0),COLUMNS($B$11:J$11)),"")</f>
        <v/>
      </c>
      <c r="K72" s="138" t="str">
        <f t="array" ref="K72">IFERROR(INDEX(施設用作成シート【入力例】!$B$18:$P$117,MATCH(LARGE((施設用作成シート【入力例】!$C$18:$C$117=$D$8)*1/ROW(施設用作成シート【入力例】!$B$18:$B$117),ROWS($B$12:$B72)),1/ROW(施設用作成シート【入力例】!$B$18:$B$117),0),COLUMNS($B$11:K$11)),"")</f>
        <v/>
      </c>
      <c r="L72" s="138" t="str">
        <f t="array" ref="L72">IFERROR(INDEX(施設用作成シート【入力例】!$B$18:$P$117,MATCH(LARGE((施設用作成シート【入力例】!$C$18:$C$117=$D$8)*1/ROW(施設用作成シート【入力例】!$B$18:$B$117),ROWS($B$12:$B72)),1/ROW(施設用作成シート【入力例】!$B$18:$B$117),0),COLUMNS($B$11:L$11)),"")</f>
        <v/>
      </c>
      <c r="M72" s="138" t="str">
        <f t="array" ref="M72">IFERROR(INDEX(施設用作成シート【入力例】!$B$18:$P$117,MATCH(LARGE((施設用作成シート【入力例】!$C$18:$C$117=$D$8)*1/ROW(施設用作成シート【入力例】!$B$18:$B$117),ROWS($B$12:$B72)),1/ROW(施設用作成シート【入力例】!$B$18:$B$117),0),COLUMNS($B$11:M$11)),"")</f>
        <v/>
      </c>
      <c r="N72" s="138" t="str">
        <f t="array" ref="N72">IFERROR(INDEX(施設用作成シート【入力例】!$B$18:$P$117,MATCH(LARGE((施設用作成シート【入力例】!$C$18:$C$117=$D$8)*1/ROW(施設用作成シート【入力例】!$B$18:$B$117),ROWS($B$12:$B72)),1/ROW(施設用作成シート【入力例】!$B$18:$B$117),0),COLUMNS($B$11:N$11)),"")</f>
        <v/>
      </c>
      <c r="O72" s="151" t="str">
        <f t="array" ref="O72">IFERROR(INDEX(施設用作成シート【入力例】!$B$18:$P$117,MATCH(LARGE((施設用作成シート【入力例】!$C$18:$C$117=$D$8)*1/ROW(施設用作成シート【入力例】!$B$18:$B$117),ROWS($B$12:$B72)),1/ROW(施設用作成シート【入力例】!$B$18:$B$117),0),COLUMNS($B$11:O$11)),"")</f>
        <v/>
      </c>
    </row>
    <row r="73" spans="2:15" ht="19.5">
      <c r="B73" s="138" t="str">
        <f t="array" ref="B73">IFERROR(INDEX(施設用作成シート【入力例】!$B$18:$P$117,MATCH(LARGE((施設用作成シート【入力例】!$C$18:$C$117=$D$8)*1/ROW(施設用作成シート【入力例】!$B$18:$B$117),ROWS($B$12:$B73)),1/ROW(施設用作成シート【入力例】!$B$18:$B$117),0),COLUMNS($B$11:B$11)),"")</f>
        <v/>
      </c>
      <c r="C73" s="138" t="str">
        <f t="array" ref="C73">IFERROR(INDEX(施設用作成シート【入力例】!$B$18:$P$117,MATCH(LARGE((施設用作成シート【入力例】!$C$18:$C$117=$D$8)*1/ROW(施設用作成シート【入力例】!$B$18:$B$117),ROWS($B$12:$B73)),1/ROW(施設用作成シート【入力例】!$B$18:$B$117),0),COLUMNS($B$11:C$11)),"")</f>
        <v/>
      </c>
      <c r="D73" s="138" t="str">
        <f t="array" ref="D73">IFERROR(INDEX(施設用作成シート【入力例】!$B$18:$P$117,MATCH(LARGE((施設用作成シート【入力例】!$C$18:$C$117=$D$8)*1/ROW(施設用作成シート【入力例】!$B$18:$B$117),ROWS($B$12:$B73)),1/ROW(施設用作成シート【入力例】!$B$18:$B$117),0),COLUMNS($B$11:D$11)),"")</f>
        <v/>
      </c>
      <c r="E73" s="157" t="str">
        <f t="array" ref="E73">IFERROR(INDEX(施設用作成シート【入力例】!$B$18:$P$117,MATCH(LARGE((施設用作成シート【入力例】!$C$18:$C$117=$D$8)*1/ROW(施設用作成シート【入力例】!$B$18:$B$117),ROWS($B$12:$B73)),1/ROW(施設用作成シート【入力例】!$B$18:$B$117),0),COLUMNS($B$11:E$11)),"")</f>
        <v/>
      </c>
      <c r="F73" s="151" t="str">
        <f t="array" ref="F73">IFERROR(INDEX(施設用作成シート【入力例】!$B$18:$P$117,MATCH(LARGE((施設用作成シート【入力例】!$C$18:$C$117=$D$8)*1/ROW(施設用作成シート【入力例】!$B$18:$B$117),ROWS($B$12:$B73)),1/ROW(施設用作成シート【入力例】!$B$18:$B$117),0),COLUMNS($B$11:F$11)),"")</f>
        <v/>
      </c>
      <c r="G73" s="151" t="str">
        <f t="array" ref="G73">IFERROR(INDEX(施設用作成シート【入力例】!$B$18:$P$117,MATCH(LARGE((施設用作成シート【入力例】!$C$18:$C$117=$D$8)*1/ROW(施設用作成シート【入力例】!$B$18:$B$117),ROWS($B$12:$B73)),1/ROW(施設用作成シート【入力例】!$B$18:$B$117),0),COLUMNS($B$11:G$11)),"")</f>
        <v/>
      </c>
      <c r="H73" s="151" t="str">
        <f t="array" ref="H73">IFERROR(INDEX(施設用作成シート【入力例】!$B$18:$P$117,MATCH(LARGE((施設用作成シート【入力例】!$C$18:$C$117=$D$8)*1/ROW(施設用作成シート【入力例】!$B$18:$B$117),ROWS($B$12:$B73)),1/ROW(施設用作成シート【入力例】!$B$18:$B$117),0),COLUMNS($B$11:H$11)),"")</f>
        <v/>
      </c>
      <c r="I73" s="138" t="str">
        <f t="array" ref="I73">IFERROR(INDEX(施設用作成シート【入力例】!$B$18:$P$117,MATCH(LARGE((施設用作成シート【入力例】!$C$18:$C$117=$D$8)*1/ROW(施設用作成シート【入力例】!$B$18:$B$117),ROWS($B$12:$B73)),1/ROW(施設用作成シート【入力例】!$B$18:$B$117),0),COLUMNS($B$11:I$11)),"")</f>
        <v/>
      </c>
      <c r="J73" s="142" t="str">
        <f t="array" ref="J73">IFERROR(INDEX(施設用作成シート【入力例】!$B$18:$P$117,MATCH(LARGE((施設用作成シート【入力例】!$C$18:$C$117=$D$8)*1/ROW(施設用作成シート【入力例】!$B$18:$B$117),ROWS($B$12:$B73)),1/ROW(施設用作成シート【入力例】!$B$18:$B$117),0),COLUMNS($B$11:J$11)),"")</f>
        <v/>
      </c>
      <c r="K73" s="138" t="str">
        <f t="array" ref="K73">IFERROR(INDEX(施設用作成シート【入力例】!$B$18:$P$117,MATCH(LARGE((施設用作成シート【入力例】!$C$18:$C$117=$D$8)*1/ROW(施設用作成シート【入力例】!$B$18:$B$117),ROWS($B$12:$B73)),1/ROW(施設用作成シート【入力例】!$B$18:$B$117),0),COLUMNS($B$11:K$11)),"")</f>
        <v/>
      </c>
      <c r="L73" s="138" t="str">
        <f t="array" ref="L73">IFERROR(INDEX(施設用作成シート【入力例】!$B$18:$P$117,MATCH(LARGE((施設用作成シート【入力例】!$C$18:$C$117=$D$8)*1/ROW(施設用作成シート【入力例】!$B$18:$B$117),ROWS($B$12:$B73)),1/ROW(施設用作成シート【入力例】!$B$18:$B$117),0),COLUMNS($B$11:L$11)),"")</f>
        <v/>
      </c>
      <c r="M73" s="138" t="str">
        <f t="array" ref="M73">IFERROR(INDEX(施設用作成シート【入力例】!$B$18:$P$117,MATCH(LARGE((施設用作成シート【入力例】!$C$18:$C$117=$D$8)*1/ROW(施設用作成シート【入力例】!$B$18:$B$117),ROWS($B$12:$B73)),1/ROW(施設用作成シート【入力例】!$B$18:$B$117),0),COLUMNS($B$11:M$11)),"")</f>
        <v/>
      </c>
      <c r="N73" s="138" t="str">
        <f t="array" ref="N73">IFERROR(INDEX(施設用作成シート【入力例】!$B$18:$P$117,MATCH(LARGE((施設用作成シート【入力例】!$C$18:$C$117=$D$8)*1/ROW(施設用作成シート【入力例】!$B$18:$B$117),ROWS($B$12:$B73)),1/ROW(施設用作成シート【入力例】!$B$18:$B$117),0),COLUMNS($B$11:N$11)),"")</f>
        <v/>
      </c>
      <c r="O73" s="151" t="str">
        <f t="array" ref="O73">IFERROR(INDEX(施設用作成シート【入力例】!$B$18:$P$117,MATCH(LARGE((施設用作成シート【入力例】!$C$18:$C$117=$D$8)*1/ROW(施設用作成シート【入力例】!$B$18:$B$117),ROWS($B$12:$B73)),1/ROW(施設用作成シート【入力例】!$B$18:$B$117),0),COLUMNS($B$11:O$11)),"")</f>
        <v/>
      </c>
    </row>
    <row r="74" spans="2:15" ht="19.5">
      <c r="B74" s="138" t="str">
        <f t="array" ref="B74">IFERROR(INDEX(施設用作成シート【入力例】!$B$18:$P$117,MATCH(LARGE((施設用作成シート【入力例】!$C$18:$C$117=$D$8)*1/ROW(施設用作成シート【入力例】!$B$18:$B$117),ROWS($B$12:$B74)),1/ROW(施設用作成シート【入力例】!$B$18:$B$117),0),COLUMNS($B$11:B$11)),"")</f>
        <v/>
      </c>
      <c r="C74" s="138" t="str">
        <f t="array" ref="C74">IFERROR(INDEX(施設用作成シート【入力例】!$B$18:$P$117,MATCH(LARGE((施設用作成シート【入力例】!$C$18:$C$117=$D$8)*1/ROW(施設用作成シート【入力例】!$B$18:$B$117),ROWS($B$12:$B74)),1/ROW(施設用作成シート【入力例】!$B$18:$B$117),0),COLUMNS($B$11:C$11)),"")</f>
        <v/>
      </c>
      <c r="D74" s="138" t="str">
        <f t="array" ref="D74">IFERROR(INDEX(施設用作成シート【入力例】!$B$18:$P$117,MATCH(LARGE((施設用作成シート【入力例】!$C$18:$C$117=$D$8)*1/ROW(施設用作成シート【入力例】!$B$18:$B$117),ROWS($B$12:$B74)),1/ROW(施設用作成シート【入力例】!$B$18:$B$117),0),COLUMNS($B$11:D$11)),"")</f>
        <v/>
      </c>
      <c r="E74" s="157" t="str">
        <f t="array" ref="E74">IFERROR(INDEX(施設用作成シート【入力例】!$B$18:$P$117,MATCH(LARGE((施設用作成シート【入力例】!$C$18:$C$117=$D$8)*1/ROW(施設用作成シート【入力例】!$B$18:$B$117),ROWS($B$12:$B74)),1/ROW(施設用作成シート【入力例】!$B$18:$B$117),0),COLUMNS($B$11:E$11)),"")</f>
        <v/>
      </c>
      <c r="F74" s="151" t="str">
        <f t="array" ref="F74">IFERROR(INDEX(施設用作成シート【入力例】!$B$18:$P$117,MATCH(LARGE((施設用作成シート【入力例】!$C$18:$C$117=$D$8)*1/ROW(施設用作成シート【入力例】!$B$18:$B$117),ROWS($B$12:$B74)),1/ROW(施設用作成シート【入力例】!$B$18:$B$117),0),COLUMNS($B$11:F$11)),"")</f>
        <v/>
      </c>
      <c r="G74" s="151" t="str">
        <f t="array" ref="G74">IFERROR(INDEX(施設用作成シート【入力例】!$B$18:$P$117,MATCH(LARGE((施設用作成シート【入力例】!$C$18:$C$117=$D$8)*1/ROW(施設用作成シート【入力例】!$B$18:$B$117),ROWS($B$12:$B74)),1/ROW(施設用作成シート【入力例】!$B$18:$B$117),0),COLUMNS($B$11:G$11)),"")</f>
        <v/>
      </c>
      <c r="H74" s="151" t="str">
        <f t="array" ref="H74">IFERROR(INDEX(施設用作成シート【入力例】!$B$18:$P$117,MATCH(LARGE((施設用作成シート【入力例】!$C$18:$C$117=$D$8)*1/ROW(施設用作成シート【入力例】!$B$18:$B$117),ROWS($B$12:$B74)),1/ROW(施設用作成シート【入力例】!$B$18:$B$117),0),COLUMNS($B$11:H$11)),"")</f>
        <v/>
      </c>
      <c r="I74" s="138" t="str">
        <f t="array" ref="I74">IFERROR(INDEX(施設用作成シート【入力例】!$B$18:$P$117,MATCH(LARGE((施設用作成シート【入力例】!$C$18:$C$117=$D$8)*1/ROW(施設用作成シート【入力例】!$B$18:$B$117),ROWS($B$12:$B74)),1/ROW(施設用作成シート【入力例】!$B$18:$B$117),0),COLUMNS($B$11:I$11)),"")</f>
        <v/>
      </c>
      <c r="J74" s="142" t="str">
        <f t="array" ref="J74">IFERROR(INDEX(施設用作成シート【入力例】!$B$18:$P$117,MATCH(LARGE((施設用作成シート【入力例】!$C$18:$C$117=$D$8)*1/ROW(施設用作成シート【入力例】!$B$18:$B$117),ROWS($B$12:$B74)),1/ROW(施設用作成シート【入力例】!$B$18:$B$117),0),COLUMNS($B$11:J$11)),"")</f>
        <v/>
      </c>
      <c r="K74" s="138" t="str">
        <f t="array" ref="K74">IFERROR(INDEX(施設用作成シート【入力例】!$B$18:$P$117,MATCH(LARGE((施設用作成シート【入力例】!$C$18:$C$117=$D$8)*1/ROW(施設用作成シート【入力例】!$B$18:$B$117),ROWS($B$12:$B74)),1/ROW(施設用作成シート【入力例】!$B$18:$B$117),0),COLUMNS($B$11:K$11)),"")</f>
        <v/>
      </c>
      <c r="L74" s="138" t="str">
        <f t="array" ref="L74">IFERROR(INDEX(施設用作成シート【入力例】!$B$18:$P$117,MATCH(LARGE((施設用作成シート【入力例】!$C$18:$C$117=$D$8)*1/ROW(施設用作成シート【入力例】!$B$18:$B$117),ROWS($B$12:$B74)),1/ROW(施設用作成シート【入力例】!$B$18:$B$117),0),COLUMNS($B$11:L$11)),"")</f>
        <v/>
      </c>
      <c r="M74" s="138" t="str">
        <f t="array" ref="M74">IFERROR(INDEX(施設用作成シート【入力例】!$B$18:$P$117,MATCH(LARGE((施設用作成シート【入力例】!$C$18:$C$117=$D$8)*1/ROW(施設用作成シート【入力例】!$B$18:$B$117),ROWS($B$12:$B74)),1/ROW(施設用作成シート【入力例】!$B$18:$B$117),0),COLUMNS($B$11:M$11)),"")</f>
        <v/>
      </c>
      <c r="N74" s="138" t="str">
        <f t="array" ref="N74">IFERROR(INDEX(施設用作成シート【入力例】!$B$18:$P$117,MATCH(LARGE((施設用作成シート【入力例】!$C$18:$C$117=$D$8)*1/ROW(施設用作成シート【入力例】!$B$18:$B$117),ROWS($B$12:$B74)),1/ROW(施設用作成シート【入力例】!$B$18:$B$117),0),COLUMNS($B$11:N$11)),"")</f>
        <v/>
      </c>
      <c r="O74" s="151" t="str">
        <f t="array" ref="O74">IFERROR(INDEX(施設用作成シート【入力例】!$B$18:$P$117,MATCH(LARGE((施設用作成シート【入力例】!$C$18:$C$117=$D$8)*1/ROW(施設用作成シート【入力例】!$B$18:$B$117),ROWS($B$12:$B74)),1/ROW(施設用作成シート【入力例】!$B$18:$B$117),0),COLUMNS($B$11:O$11)),"")</f>
        <v/>
      </c>
    </row>
    <row r="75" spans="2:15" ht="19.5">
      <c r="B75" s="138" t="str">
        <f t="array" ref="B75">IFERROR(INDEX(施設用作成シート【入力例】!$B$18:$P$117,MATCH(LARGE((施設用作成シート【入力例】!$C$18:$C$117=$D$8)*1/ROW(施設用作成シート【入力例】!$B$18:$B$117),ROWS($B$12:$B75)),1/ROW(施設用作成シート【入力例】!$B$18:$B$117),0),COLUMNS($B$11:B$11)),"")</f>
        <v/>
      </c>
      <c r="C75" s="138" t="str">
        <f t="array" ref="C75">IFERROR(INDEX(施設用作成シート【入力例】!$B$18:$P$117,MATCH(LARGE((施設用作成シート【入力例】!$C$18:$C$117=$D$8)*1/ROW(施設用作成シート【入力例】!$B$18:$B$117),ROWS($B$12:$B75)),1/ROW(施設用作成シート【入力例】!$B$18:$B$117),0),COLUMNS($B$11:C$11)),"")</f>
        <v/>
      </c>
      <c r="D75" s="138" t="str">
        <f t="array" ref="D75">IFERROR(INDEX(施設用作成シート【入力例】!$B$18:$P$117,MATCH(LARGE((施設用作成シート【入力例】!$C$18:$C$117=$D$8)*1/ROW(施設用作成シート【入力例】!$B$18:$B$117),ROWS($B$12:$B75)),1/ROW(施設用作成シート【入力例】!$B$18:$B$117),0),COLUMNS($B$11:D$11)),"")</f>
        <v/>
      </c>
      <c r="E75" s="157" t="str">
        <f t="array" ref="E75">IFERROR(INDEX(施設用作成シート【入力例】!$B$18:$P$117,MATCH(LARGE((施設用作成シート【入力例】!$C$18:$C$117=$D$8)*1/ROW(施設用作成シート【入力例】!$B$18:$B$117),ROWS($B$12:$B75)),1/ROW(施設用作成シート【入力例】!$B$18:$B$117),0),COLUMNS($B$11:E$11)),"")</f>
        <v/>
      </c>
      <c r="F75" s="151" t="str">
        <f t="array" ref="F75">IFERROR(INDEX(施設用作成シート【入力例】!$B$18:$P$117,MATCH(LARGE((施設用作成シート【入力例】!$C$18:$C$117=$D$8)*1/ROW(施設用作成シート【入力例】!$B$18:$B$117),ROWS($B$12:$B75)),1/ROW(施設用作成シート【入力例】!$B$18:$B$117),0),COLUMNS($B$11:F$11)),"")</f>
        <v/>
      </c>
      <c r="G75" s="151" t="str">
        <f t="array" ref="G75">IFERROR(INDEX(施設用作成シート【入力例】!$B$18:$P$117,MATCH(LARGE((施設用作成シート【入力例】!$C$18:$C$117=$D$8)*1/ROW(施設用作成シート【入力例】!$B$18:$B$117),ROWS($B$12:$B75)),1/ROW(施設用作成シート【入力例】!$B$18:$B$117),0),COLUMNS($B$11:G$11)),"")</f>
        <v/>
      </c>
      <c r="H75" s="151" t="str">
        <f t="array" ref="H75">IFERROR(INDEX(施設用作成シート【入力例】!$B$18:$P$117,MATCH(LARGE((施設用作成シート【入力例】!$C$18:$C$117=$D$8)*1/ROW(施設用作成シート【入力例】!$B$18:$B$117),ROWS($B$12:$B75)),1/ROW(施設用作成シート【入力例】!$B$18:$B$117),0),COLUMNS($B$11:H$11)),"")</f>
        <v/>
      </c>
      <c r="I75" s="138" t="str">
        <f t="array" ref="I75">IFERROR(INDEX(施設用作成シート【入力例】!$B$18:$P$117,MATCH(LARGE((施設用作成シート【入力例】!$C$18:$C$117=$D$8)*1/ROW(施設用作成シート【入力例】!$B$18:$B$117),ROWS($B$12:$B75)),1/ROW(施設用作成シート【入力例】!$B$18:$B$117),0),COLUMNS($B$11:I$11)),"")</f>
        <v/>
      </c>
      <c r="J75" s="142" t="str">
        <f t="array" ref="J75">IFERROR(INDEX(施設用作成シート【入力例】!$B$18:$P$117,MATCH(LARGE((施設用作成シート【入力例】!$C$18:$C$117=$D$8)*1/ROW(施設用作成シート【入力例】!$B$18:$B$117),ROWS($B$12:$B75)),1/ROW(施設用作成シート【入力例】!$B$18:$B$117),0),COLUMNS($B$11:J$11)),"")</f>
        <v/>
      </c>
      <c r="K75" s="138" t="str">
        <f t="array" ref="K75">IFERROR(INDEX(施設用作成シート【入力例】!$B$18:$P$117,MATCH(LARGE((施設用作成シート【入力例】!$C$18:$C$117=$D$8)*1/ROW(施設用作成シート【入力例】!$B$18:$B$117),ROWS($B$12:$B75)),1/ROW(施設用作成シート【入力例】!$B$18:$B$117),0),COLUMNS($B$11:K$11)),"")</f>
        <v/>
      </c>
      <c r="L75" s="138" t="str">
        <f t="array" ref="L75">IFERROR(INDEX(施設用作成シート【入力例】!$B$18:$P$117,MATCH(LARGE((施設用作成シート【入力例】!$C$18:$C$117=$D$8)*1/ROW(施設用作成シート【入力例】!$B$18:$B$117),ROWS($B$12:$B75)),1/ROW(施設用作成シート【入力例】!$B$18:$B$117),0),COLUMNS($B$11:L$11)),"")</f>
        <v/>
      </c>
      <c r="M75" s="138" t="str">
        <f t="array" ref="M75">IFERROR(INDEX(施設用作成シート【入力例】!$B$18:$P$117,MATCH(LARGE((施設用作成シート【入力例】!$C$18:$C$117=$D$8)*1/ROW(施設用作成シート【入力例】!$B$18:$B$117),ROWS($B$12:$B75)),1/ROW(施設用作成シート【入力例】!$B$18:$B$117),0),COLUMNS($B$11:M$11)),"")</f>
        <v/>
      </c>
      <c r="N75" s="138" t="str">
        <f t="array" ref="N75">IFERROR(INDEX(施設用作成シート【入力例】!$B$18:$P$117,MATCH(LARGE((施設用作成シート【入力例】!$C$18:$C$117=$D$8)*1/ROW(施設用作成シート【入力例】!$B$18:$B$117),ROWS($B$12:$B75)),1/ROW(施設用作成シート【入力例】!$B$18:$B$117),0),COLUMNS($B$11:N$11)),"")</f>
        <v/>
      </c>
      <c r="O75" s="151" t="str">
        <f t="array" ref="O75">IFERROR(INDEX(施設用作成シート【入力例】!$B$18:$P$117,MATCH(LARGE((施設用作成シート【入力例】!$C$18:$C$117=$D$8)*1/ROW(施設用作成シート【入力例】!$B$18:$B$117),ROWS($B$12:$B75)),1/ROW(施設用作成シート【入力例】!$B$18:$B$117),0),COLUMNS($B$11:O$11)),"")</f>
        <v/>
      </c>
    </row>
    <row r="76" spans="2:15" ht="19.5">
      <c r="B76" s="138" t="str">
        <f t="array" ref="B76">IFERROR(INDEX(施設用作成シート【入力例】!$B$18:$P$117,MATCH(LARGE((施設用作成シート【入力例】!$C$18:$C$117=$D$8)*1/ROW(施設用作成シート【入力例】!$B$18:$B$117),ROWS($B$12:$B76)),1/ROW(施設用作成シート【入力例】!$B$18:$B$117),0),COLUMNS($B$11:B$11)),"")</f>
        <v/>
      </c>
      <c r="C76" s="138" t="str">
        <f t="array" ref="C76">IFERROR(INDEX(施設用作成シート【入力例】!$B$18:$P$117,MATCH(LARGE((施設用作成シート【入力例】!$C$18:$C$117=$D$8)*1/ROW(施設用作成シート【入力例】!$B$18:$B$117),ROWS($B$12:$B76)),1/ROW(施設用作成シート【入力例】!$B$18:$B$117),0),COLUMNS($B$11:C$11)),"")</f>
        <v/>
      </c>
      <c r="D76" s="138" t="str">
        <f t="array" ref="D76">IFERROR(INDEX(施設用作成シート【入力例】!$B$18:$P$117,MATCH(LARGE((施設用作成シート【入力例】!$C$18:$C$117=$D$8)*1/ROW(施設用作成シート【入力例】!$B$18:$B$117),ROWS($B$12:$B76)),1/ROW(施設用作成シート【入力例】!$B$18:$B$117),0),COLUMNS($B$11:D$11)),"")</f>
        <v/>
      </c>
      <c r="E76" s="157" t="str">
        <f t="array" ref="E76">IFERROR(INDEX(施設用作成シート【入力例】!$B$18:$P$117,MATCH(LARGE((施設用作成シート【入力例】!$C$18:$C$117=$D$8)*1/ROW(施設用作成シート【入力例】!$B$18:$B$117),ROWS($B$12:$B76)),1/ROW(施設用作成シート【入力例】!$B$18:$B$117),0),COLUMNS($B$11:E$11)),"")</f>
        <v/>
      </c>
      <c r="F76" s="151" t="str">
        <f t="array" ref="F76">IFERROR(INDEX(施設用作成シート【入力例】!$B$18:$P$117,MATCH(LARGE((施設用作成シート【入力例】!$C$18:$C$117=$D$8)*1/ROW(施設用作成シート【入力例】!$B$18:$B$117),ROWS($B$12:$B76)),1/ROW(施設用作成シート【入力例】!$B$18:$B$117),0),COLUMNS($B$11:F$11)),"")</f>
        <v/>
      </c>
      <c r="G76" s="151" t="str">
        <f t="array" ref="G76">IFERROR(INDEX(施設用作成シート【入力例】!$B$18:$P$117,MATCH(LARGE((施設用作成シート【入力例】!$C$18:$C$117=$D$8)*1/ROW(施設用作成シート【入力例】!$B$18:$B$117),ROWS($B$12:$B76)),1/ROW(施設用作成シート【入力例】!$B$18:$B$117),0),COLUMNS($B$11:G$11)),"")</f>
        <v/>
      </c>
      <c r="H76" s="151" t="str">
        <f t="array" ref="H76">IFERROR(INDEX(施設用作成シート【入力例】!$B$18:$P$117,MATCH(LARGE((施設用作成シート【入力例】!$C$18:$C$117=$D$8)*1/ROW(施設用作成シート【入力例】!$B$18:$B$117),ROWS($B$12:$B76)),1/ROW(施設用作成シート【入力例】!$B$18:$B$117),0),COLUMNS($B$11:H$11)),"")</f>
        <v/>
      </c>
      <c r="I76" s="138" t="str">
        <f t="array" ref="I76">IFERROR(INDEX(施設用作成シート【入力例】!$B$18:$P$117,MATCH(LARGE((施設用作成シート【入力例】!$C$18:$C$117=$D$8)*1/ROW(施設用作成シート【入力例】!$B$18:$B$117),ROWS($B$12:$B76)),1/ROW(施設用作成シート【入力例】!$B$18:$B$117),0),COLUMNS($B$11:I$11)),"")</f>
        <v/>
      </c>
      <c r="J76" s="142" t="str">
        <f t="array" ref="J76">IFERROR(INDEX(施設用作成シート【入力例】!$B$18:$P$117,MATCH(LARGE((施設用作成シート【入力例】!$C$18:$C$117=$D$8)*1/ROW(施設用作成シート【入力例】!$B$18:$B$117),ROWS($B$12:$B76)),1/ROW(施設用作成シート【入力例】!$B$18:$B$117),0),COLUMNS($B$11:J$11)),"")</f>
        <v/>
      </c>
      <c r="K76" s="138" t="str">
        <f t="array" ref="K76">IFERROR(INDEX(施設用作成シート【入力例】!$B$18:$P$117,MATCH(LARGE((施設用作成シート【入力例】!$C$18:$C$117=$D$8)*1/ROW(施設用作成シート【入力例】!$B$18:$B$117),ROWS($B$12:$B76)),1/ROW(施設用作成シート【入力例】!$B$18:$B$117),0),COLUMNS($B$11:K$11)),"")</f>
        <v/>
      </c>
      <c r="L76" s="138" t="str">
        <f t="array" ref="L76">IFERROR(INDEX(施設用作成シート【入力例】!$B$18:$P$117,MATCH(LARGE((施設用作成シート【入力例】!$C$18:$C$117=$D$8)*1/ROW(施設用作成シート【入力例】!$B$18:$B$117),ROWS($B$12:$B76)),1/ROW(施設用作成シート【入力例】!$B$18:$B$117),0),COLUMNS($B$11:L$11)),"")</f>
        <v/>
      </c>
      <c r="M76" s="138" t="str">
        <f t="array" ref="M76">IFERROR(INDEX(施設用作成シート【入力例】!$B$18:$P$117,MATCH(LARGE((施設用作成シート【入力例】!$C$18:$C$117=$D$8)*1/ROW(施設用作成シート【入力例】!$B$18:$B$117),ROWS($B$12:$B76)),1/ROW(施設用作成シート【入力例】!$B$18:$B$117),0),COLUMNS($B$11:M$11)),"")</f>
        <v/>
      </c>
      <c r="N76" s="138" t="str">
        <f t="array" ref="N76">IFERROR(INDEX(施設用作成シート【入力例】!$B$18:$P$117,MATCH(LARGE((施設用作成シート【入力例】!$C$18:$C$117=$D$8)*1/ROW(施設用作成シート【入力例】!$B$18:$B$117),ROWS($B$12:$B76)),1/ROW(施設用作成シート【入力例】!$B$18:$B$117),0),COLUMNS($B$11:N$11)),"")</f>
        <v/>
      </c>
      <c r="O76" s="151" t="str">
        <f t="array" ref="O76">IFERROR(INDEX(施設用作成シート【入力例】!$B$18:$P$117,MATCH(LARGE((施設用作成シート【入力例】!$C$18:$C$117=$D$8)*1/ROW(施設用作成シート【入力例】!$B$18:$B$117),ROWS($B$12:$B76)),1/ROW(施設用作成シート【入力例】!$B$18:$B$117),0),COLUMNS($B$11:O$11)),"")</f>
        <v/>
      </c>
    </row>
    <row r="77" spans="2:15" ht="19.5">
      <c r="B77" s="138" t="str">
        <f t="array" ref="B77">IFERROR(INDEX(施設用作成シート【入力例】!$B$18:$P$117,MATCH(LARGE((施設用作成シート【入力例】!$C$18:$C$117=$D$8)*1/ROW(施設用作成シート【入力例】!$B$18:$B$117),ROWS($B$12:$B77)),1/ROW(施設用作成シート【入力例】!$B$18:$B$117),0),COLUMNS($B$11:B$11)),"")</f>
        <v/>
      </c>
      <c r="C77" s="138" t="str">
        <f t="array" ref="C77">IFERROR(INDEX(施設用作成シート【入力例】!$B$18:$P$117,MATCH(LARGE((施設用作成シート【入力例】!$C$18:$C$117=$D$8)*1/ROW(施設用作成シート【入力例】!$B$18:$B$117),ROWS($B$12:$B77)),1/ROW(施設用作成シート【入力例】!$B$18:$B$117),0),COLUMNS($B$11:C$11)),"")</f>
        <v/>
      </c>
      <c r="D77" s="138" t="str">
        <f t="array" ref="D77">IFERROR(INDEX(施設用作成シート【入力例】!$B$18:$P$117,MATCH(LARGE((施設用作成シート【入力例】!$C$18:$C$117=$D$8)*1/ROW(施設用作成シート【入力例】!$B$18:$B$117),ROWS($B$12:$B77)),1/ROW(施設用作成シート【入力例】!$B$18:$B$117),0),COLUMNS($B$11:D$11)),"")</f>
        <v/>
      </c>
      <c r="E77" s="157" t="str">
        <f t="array" ref="E77">IFERROR(INDEX(施設用作成シート【入力例】!$B$18:$P$117,MATCH(LARGE((施設用作成シート【入力例】!$C$18:$C$117=$D$8)*1/ROW(施設用作成シート【入力例】!$B$18:$B$117),ROWS($B$12:$B77)),1/ROW(施設用作成シート【入力例】!$B$18:$B$117),0),COLUMNS($B$11:E$11)),"")</f>
        <v/>
      </c>
      <c r="F77" s="151" t="str">
        <f t="array" ref="F77">IFERROR(INDEX(施設用作成シート【入力例】!$B$18:$P$117,MATCH(LARGE((施設用作成シート【入力例】!$C$18:$C$117=$D$8)*1/ROW(施設用作成シート【入力例】!$B$18:$B$117),ROWS($B$12:$B77)),1/ROW(施設用作成シート【入力例】!$B$18:$B$117),0),COLUMNS($B$11:F$11)),"")</f>
        <v/>
      </c>
      <c r="G77" s="151" t="str">
        <f t="array" ref="G77">IFERROR(INDEX(施設用作成シート【入力例】!$B$18:$P$117,MATCH(LARGE((施設用作成シート【入力例】!$C$18:$C$117=$D$8)*1/ROW(施設用作成シート【入力例】!$B$18:$B$117),ROWS($B$12:$B77)),1/ROW(施設用作成シート【入力例】!$B$18:$B$117),0),COLUMNS($B$11:G$11)),"")</f>
        <v/>
      </c>
      <c r="H77" s="151" t="str">
        <f t="array" ref="H77">IFERROR(INDEX(施設用作成シート【入力例】!$B$18:$P$117,MATCH(LARGE((施設用作成シート【入力例】!$C$18:$C$117=$D$8)*1/ROW(施設用作成シート【入力例】!$B$18:$B$117),ROWS($B$12:$B77)),1/ROW(施設用作成シート【入力例】!$B$18:$B$117),0),COLUMNS($B$11:H$11)),"")</f>
        <v/>
      </c>
      <c r="I77" s="138" t="str">
        <f t="array" ref="I77">IFERROR(INDEX(施設用作成シート【入力例】!$B$18:$P$117,MATCH(LARGE((施設用作成シート【入力例】!$C$18:$C$117=$D$8)*1/ROW(施設用作成シート【入力例】!$B$18:$B$117),ROWS($B$12:$B77)),1/ROW(施設用作成シート【入力例】!$B$18:$B$117),0),COLUMNS($B$11:I$11)),"")</f>
        <v/>
      </c>
      <c r="J77" s="142" t="str">
        <f t="array" ref="J77">IFERROR(INDEX(施設用作成シート【入力例】!$B$18:$P$117,MATCH(LARGE((施設用作成シート【入力例】!$C$18:$C$117=$D$8)*1/ROW(施設用作成シート【入力例】!$B$18:$B$117),ROWS($B$12:$B77)),1/ROW(施設用作成シート【入力例】!$B$18:$B$117),0),COLUMNS($B$11:J$11)),"")</f>
        <v/>
      </c>
      <c r="K77" s="138" t="str">
        <f t="array" ref="K77">IFERROR(INDEX(施設用作成シート【入力例】!$B$18:$P$117,MATCH(LARGE((施設用作成シート【入力例】!$C$18:$C$117=$D$8)*1/ROW(施設用作成シート【入力例】!$B$18:$B$117),ROWS($B$12:$B77)),1/ROW(施設用作成シート【入力例】!$B$18:$B$117),0),COLUMNS($B$11:K$11)),"")</f>
        <v/>
      </c>
      <c r="L77" s="138" t="str">
        <f t="array" ref="L77">IFERROR(INDEX(施設用作成シート【入力例】!$B$18:$P$117,MATCH(LARGE((施設用作成シート【入力例】!$C$18:$C$117=$D$8)*1/ROW(施設用作成シート【入力例】!$B$18:$B$117),ROWS($B$12:$B77)),1/ROW(施設用作成シート【入力例】!$B$18:$B$117),0),COLUMNS($B$11:L$11)),"")</f>
        <v/>
      </c>
      <c r="M77" s="138" t="str">
        <f t="array" ref="M77">IFERROR(INDEX(施設用作成シート【入力例】!$B$18:$P$117,MATCH(LARGE((施設用作成シート【入力例】!$C$18:$C$117=$D$8)*1/ROW(施設用作成シート【入力例】!$B$18:$B$117),ROWS($B$12:$B77)),1/ROW(施設用作成シート【入力例】!$B$18:$B$117),0),COLUMNS($B$11:M$11)),"")</f>
        <v/>
      </c>
      <c r="N77" s="138" t="str">
        <f t="array" ref="N77">IFERROR(INDEX(施設用作成シート【入力例】!$B$18:$P$117,MATCH(LARGE((施設用作成シート【入力例】!$C$18:$C$117=$D$8)*1/ROW(施設用作成シート【入力例】!$B$18:$B$117),ROWS($B$12:$B77)),1/ROW(施設用作成シート【入力例】!$B$18:$B$117),0),COLUMNS($B$11:N$11)),"")</f>
        <v/>
      </c>
      <c r="O77" s="151" t="str">
        <f t="array" ref="O77">IFERROR(INDEX(施設用作成シート【入力例】!$B$18:$P$117,MATCH(LARGE((施設用作成シート【入力例】!$C$18:$C$117=$D$8)*1/ROW(施設用作成シート【入力例】!$B$18:$B$117),ROWS($B$12:$B77)),1/ROW(施設用作成シート【入力例】!$B$18:$B$117),0),COLUMNS($B$11:O$11)),"")</f>
        <v/>
      </c>
    </row>
    <row r="78" spans="2:15" ht="19.5">
      <c r="B78" s="138" t="str">
        <f t="array" ref="B78">IFERROR(INDEX(施設用作成シート【入力例】!$B$18:$P$117,MATCH(LARGE((施設用作成シート【入力例】!$C$18:$C$117=$D$8)*1/ROW(施設用作成シート【入力例】!$B$18:$B$117),ROWS($B$12:$B78)),1/ROW(施設用作成シート【入力例】!$B$18:$B$117),0),COLUMNS($B$11:B$11)),"")</f>
        <v/>
      </c>
      <c r="C78" s="138" t="str">
        <f t="array" ref="C78">IFERROR(INDEX(施設用作成シート【入力例】!$B$18:$P$117,MATCH(LARGE((施設用作成シート【入力例】!$C$18:$C$117=$D$8)*1/ROW(施設用作成シート【入力例】!$B$18:$B$117),ROWS($B$12:$B78)),1/ROW(施設用作成シート【入力例】!$B$18:$B$117),0),COLUMNS($B$11:C$11)),"")</f>
        <v/>
      </c>
      <c r="D78" s="138" t="str">
        <f t="array" ref="D78">IFERROR(INDEX(施設用作成シート【入力例】!$B$18:$P$117,MATCH(LARGE((施設用作成シート【入力例】!$C$18:$C$117=$D$8)*1/ROW(施設用作成シート【入力例】!$B$18:$B$117),ROWS($B$12:$B78)),1/ROW(施設用作成シート【入力例】!$B$18:$B$117),0),COLUMNS($B$11:D$11)),"")</f>
        <v/>
      </c>
      <c r="E78" s="157" t="str">
        <f t="array" ref="E78">IFERROR(INDEX(施設用作成シート【入力例】!$B$18:$P$117,MATCH(LARGE((施設用作成シート【入力例】!$C$18:$C$117=$D$8)*1/ROW(施設用作成シート【入力例】!$B$18:$B$117),ROWS($B$12:$B78)),1/ROW(施設用作成シート【入力例】!$B$18:$B$117),0),COLUMNS($B$11:E$11)),"")</f>
        <v/>
      </c>
      <c r="F78" s="151" t="str">
        <f t="array" ref="F78">IFERROR(INDEX(施設用作成シート【入力例】!$B$18:$P$117,MATCH(LARGE((施設用作成シート【入力例】!$C$18:$C$117=$D$8)*1/ROW(施設用作成シート【入力例】!$B$18:$B$117),ROWS($B$12:$B78)),1/ROW(施設用作成シート【入力例】!$B$18:$B$117),0),COLUMNS($B$11:F$11)),"")</f>
        <v/>
      </c>
      <c r="G78" s="151" t="str">
        <f t="array" ref="G78">IFERROR(INDEX(施設用作成シート【入力例】!$B$18:$P$117,MATCH(LARGE((施設用作成シート【入力例】!$C$18:$C$117=$D$8)*1/ROW(施設用作成シート【入力例】!$B$18:$B$117),ROWS($B$12:$B78)),1/ROW(施設用作成シート【入力例】!$B$18:$B$117),0),COLUMNS($B$11:G$11)),"")</f>
        <v/>
      </c>
      <c r="H78" s="151" t="str">
        <f t="array" ref="H78">IFERROR(INDEX(施設用作成シート【入力例】!$B$18:$P$117,MATCH(LARGE((施設用作成シート【入力例】!$C$18:$C$117=$D$8)*1/ROW(施設用作成シート【入力例】!$B$18:$B$117),ROWS($B$12:$B78)),1/ROW(施設用作成シート【入力例】!$B$18:$B$117),0),COLUMNS($B$11:H$11)),"")</f>
        <v/>
      </c>
      <c r="I78" s="138" t="str">
        <f t="array" ref="I78">IFERROR(INDEX(施設用作成シート【入力例】!$B$18:$P$117,MATCH(LARGE((施設用作成シート【入力例】!$C$18:$C$117=$D$8)*1/ROW(施設用作成シート【入力例】!$B$18:$B$117),ROWS($B$12:$B78)),1/ROW(施設用作成シート【入力例】!$B$18:$B$117),0),COLUMNS($B$11:I$11)),"")</f>
        <v/>
      </c>
      <c r="J78" s="142" t="str">
        <f t="array" ref="J78">IFERROR(INDEX(施設用作成シート【入力例】!$B$18:$P$117,MATCH(LARGE((施設用作成シート【入力例】!$C$18:$C$117=$D$8)*1/ROW(施設用作成シート【入力例】!$B$18:$B$117),ROWS($B$12:$B78)),1/ROW(施設用作成シート【入力例】!$B$18:$B$117),0),COLUMNS($B$11:J$11)),"")</f>
        <v/>
      </c>
      <c r="K78" s="138" t="str">
        <f t="array" ref="K78">IFERROR(INDEX(施設用作成シート【入力例】!$B$18:$P$117,MATCH(LARGE((施設用作成シート【入力例】!$C$18:$C$117=$D$8)*1/ROW(施設用作成シート【入力例】!$B$18:$B$117),ROWS($B$12:$B78)),1/ROW(施設用作成シート【入力例】!$B$18:$B$117),0),COLUMNS($B$11:K$11)),"")</f>
        <v/>
      </c>
      <c r="L78" s="138" t="str">
        <f t="array" ref="L78">IFERROR(INDEX(施設用作成シート【入力例】!$B$18:$P$117,MATCH(LARGE((施設用作成シート【入力例】!$C$18:$C$117=$D$8)*1/ROW(施設用作成シート【入力例】!$B$18:$B$117),ROWS($B$12:$B78)),1/ROW(施設用作成シート【入力例】!$B$18:$B$117),0),COLUMNS($B$11:L$11)),"")</f>
        <v/>
      </c>
      <c r="M78" s="138" t="str">
        <f t="array" ref="M78">IFERROR(INDEX(施設用作成シート【入力例】!$B$18:$P$117,MATCH(LARGE((施設用作成シート【入力例】!$C$18:$C$117=$D$8)*1/ROW(施設用作成シート【入力例】!$B$18:$B$117),ROWS($B$12:$B78)),1/ROW(施設用作成シート【入力例】!$B$18:$B$117),0),COLUMNS($B$11:M$11)),"")</f>
        <v/>
      </c>
      <c r="N78" s="138" t="str">
        <f t="array" ref="N78">IFERROR(INDEX(施設用作成シート【入力例】!$B$18:$P$117,MATCH(LARGE((施設用作成シート【入力例】!$C$18:$C$117=$D$8)*1/ROW(施設用作成シート【入力例】!$B$18:$B$117),ROWS($B$12:$B78)),1/ROW(施設用作成シート【入力例】!$B$18:$B$117),0),COLUMNS($B$11:N$11)),"")</f>
        <v/>
      </c>
      <c r="O78" s="151" t="str">
        <f t="array" ref="O78">IFERROR(INDEX(施設用作成シート【入力例】!$B$18:$P$117,MATCH(LARGE((施設用作成シート【入力例】!$C$18:$C$117=$D$8)*1/ROW(施設用作成シート【入力例】!$B$18:$B$117),ROWS($B$12:$B78)),1/ROW(施設用作成シート【入力例】!$B$18:$B$117),0),COLUMNS($B$11:O$11)),"")</f>
        <v/>
      </c>
    </row>
    <row r="79" spans="2:15" ht="19.5">
      <c r="B79" s="138" t="str">
        <f t="array" ref="B79">IFERROR(INDEX(施設用作成シート【入力例】!$B$18:$P$117,MATCH(LARGE((施設用作成シート【入力例】!$C$18:$C$117=$D$8)*1/ROW(施設用作成シート【入力例】!$B$18:$B$117),ROWS($B$12:$B79)),1/ROW(施設用作成シート【入力例】!$B$18:$B$117),0),COLUMNS($B$11:B$11)),"")</f>
        <v/>
      </c>
      <c r="C79" s="138" t="str">
        <f t="array" ref="C79">IFERROR(INDEX(施設用作成シート【入力例】!$B$18:$P$117,MATCH(LARGE((施設用作成シート【入力例】!$C$18:$C$117=$D$8)*1/ROW(施設用作成シート【入力例】!$B$18:$B$117),ROWS($B$12:$B79)),1/ROW(施設用作成シート【入力例】!$B$18:$B$117),0),COLUMNS($B$11:C$11)),"")</f>
        <v/>
      </c>
      <c r="D79" s="138" t="str">
        <f t="array" ref="D79">IFERROR(INDEX(施設用作成シート【入力例】!$B$18:$P$117,MATCH(LARGE((施設用作成シート【入力例】!$C$18:$C$117=$D$8)*1/ROW(施設用作成シート【入力例】!$B$18:$B$117),ROWS($B$12:$B79)),1/ROW(施設用作成シート【入力例】!$B$18:$B$117),0),COLUMNS($B$11:D$11)),"")</f>
        <v/>
      </c>
      <c r="E79" s="157" t="str">
        <f t="array" ref="E79">IFERROR(INDEX(施設用作成シート【入力例】!$B$18:$P$117,MATCH(LARGE((施設用作成シート【入力例】!$C$18:$C$117=$D$8)*1/ROW(施設用作成シート【入力例】!$B$18:$B$117),ROWS($B$12:$B79)),1/ROW(施設用作成シート【入力例】!$B$18:$B$117),0),COLUMNS($B$11:E$11)),"")</f>
        <v/>
      </c>
      <c r="F79" s="151" t="str">
        <f t="array" ref="F79">IFERROR(INDEX(施設用作成シート【入力例】!$B$18:$P$117,MATCH(LARGE((施設用作成シート【入力例】!$C$18:$C$117=$D$8)*1/ROW(施設用作成シート【入力例】!$B$18:$B$117),ROWS($B$12:$B79)),1/ROW(施設用作成シート【入力例】!$B$18:$B$117),0),COLUMNS($B$11:F$11)),"")</f>
        <v/>
      </c>
      <c r="G79" s="151" t="str">
        <f t="array" ref="G79">IFERROR(INDEX(施設用作成シート【入力例】!$B$18:$P$117,MATCH(LARGE((施設用作成シート【入力例】!$C$18:$C$117=$D$8)*1/ROW(施設用作成シート【入力例】!$B$18:$B$117),ROWS($B$12:$B79)),1/ROW(施設用作成シート【入力例】!$B$18:$B$117),0),COLUMNS($B$11:G$11)),"")</f>
        <v/>
      </c>
      <c r="H79" s="151" t="str">
        <f t="array" ref="H79">IFERROR(INDEX(施設用作成シート【入力例】!$B$18:$P$117,MATCH(LARGE((施設用作成シート【入力例】!$C$18:$C$117=$D$8)*1/ROW(施設用作成シート【入力例】!$B$18:$B$117),ROWS($B$12:$B79)),1/ROW(施設用作成シート【入力例】!$B$18:$B$117),0),COLUMNS($B$11:H$11)),"")</f>
        <v/>
      </c>
      <c r="I79" s="138" t="str">
        <f t="array" ref="I79">IFERROR(INDEX(施設用作成シート【入力例】!$B$18:$P$117,MATCH(LARGE((施設用作成シート【入力例】!$C$18:$C$117=$D$8)*1/ROW(施設用作成シート【入力例】!$B$18:$B$117),ROWS($B$12:$B79)),1/ROW(施設用作成シート【入力例】!$B$18:$B$117),0),COLUMNS($B$11:I$11)),"")</f>
        <v/>
      </c>
      <c r="J79" s="142" t="str">
        <f t="array" ref="J79">IFERROR(INDEX(施設用作成シート【入力例】!$B$18:$P$117,MATCH(LARGE((施設用作成シート【入力例】!$C$18:$C$117=$D$8)*1/ROW(施設用作成シート【入力例】!$B$18:$B$117),ROWS($B$12:$B79)),1/ROW(施設用作成シート【入力例】!$B$18:$B$117),0),COLUMNS($B$11:J$11)),"")</f>
        <v/>
      </c>
      <c r="K79" s="138" t="str">
        <f t="array" ref="K79">IFERROR(INDEX(施設用作成シート【入力例】!$B$18:$P$117,MATCH(LARGE((施設用作成シート【入力例】!$C$18:$C$117=$D$8)*1/ROW(施設用作成シート【入力例】!$B$18:$B$117),ROWS($B$12:$B79)),1/ROW(施設用作成シート【入力例】!$B$18:$B$117),0),COLUMNS($B$11:K$11)),"")</f>
        <v/>
      </c>
      <c r="L79" s="138" t="str">
        <f t="array" ref="L79">IFERROR(INDEX(施設用作成シート【入力例】!$B$18:$P$117,MATCH(LARGE((施設用作成シート【入力例】!$C$18:$C$117=$D$8)*1/ROW(施設用作成シート【入力例】!$B$18:$B$117),ROWS($B$12:$B79)),1/ROW(施設用作成シート【入力例】!$B$18:$B$117),0),COLUMNS($B$11:L$11)),"")</f>
        <v/>
      </c>
      <c r="M79" s="138" t="str">
        <f t="array" ref="M79">IFERROR(INDEX(施設用作成シート【入力例】!$B$18:$P$117,MATCH(LARGE((施設用作成シート【入力例】!$C$18:$C$117=$D$8)*1/ROW(施設用作成シート【入力例】!$B$18:$B$117),ROWS($B$12:$B79)),1/ROW(施設用作成シート【入力例】!$B$18:$B$117),0),COLUMNS($B$11:M$11)),"")</f>
        <v/>
      </c>
      <c r="N79" s="138" t="str">
        <f t="array" ref="N79">IFERROR(INDEX(施設用作成シート【入力例】!$B$18:$P$117,MATCH(LARGE((施設用作成シート【入力例】!$C$18:$C$117=$D$8)*1/ROW(施設用作成シート【入力例】!$B$18:$B$117),ROWS($B$12:$B79)),1/ROW(施設用作成シート【入力例】!$B$18:$B$117),0),COLUMNS($B$11:N$11)),"")</f>
        <v/>
      </c>
      <c r="O79" s="151" t="str">
        <f t="array" ref="O79">IFERROR(INDEX(施設用作成シート【入力例】!$B$18:$P$117,MATCH(LARGE((施設用作成シート【入力例】!$C$18:$C$117=$D$8)*1/ROW(施設用作成シート【入力例】!$B$18:$B$117),ROWS($B$12:$B79)),1/ROW(施設用作成シート【入力例】!$B$18:$B$117),0),COLUMNS($B$11:O$11)),"")</f>
        <v/>
      </c>
    </row>
    <row r="80" spans="2:15" ht="19.5">
      <c r="B80" s="138" t="str">
        <f t="array" ref="B80">IFERROR(INDEX(施設用作成シート【入力例】!$B$18:$P$117,MATCH(LARGE((施設用作成シート【入力例】!$C$18:$C$117=$D$8)*1/ROW(施設用作成シート【入力例】!$B$18:$B$117),ROWS($B$12:$B80)),1/ROW(施設用作成シート【入力例】!$B$18:$B$117),0),COLUMNS($B$11:B$11)),"")</f>
        <v/>
      </c>
      <c r="C80" s="138" t="str">
        <f t="array" ref="C80">IFERROR(INDEX(施設用作成シート【入力例】!$B$18:$P$117,MATCH(LARGE((施設用作成シート【入力例】!$C$18:$C$117=$D$8)*1/ROW(施設用作成シート【入力例】!$B$18:$B$117),ROWS($B$12:$B80)),1/ROW(施設用作成シート【入力例】!$B$18:$B$117),0),COLUMNS($B$11:C$11)),"")</f>
        <v/>
      </c>
      <c r="D80" s="138" t="str">
        <f t="array" ref="D80">IFERROR(INDEX(施設用作成シート【入力例】!$B$18:$P$117,MATCH(LARGE((施設用作成シート【入力例】!$C$18:$C$117=$D$8)*1/ROW(施設用作成シート【入力例】!$B$18:$B$117),ROWS($B$12:$B80)),1/ROW(施設用作成シート【入力例】!$B$18:$B$117),0),COLUMNS($B$11:D$11)),"")</f>
        <v/>
      </c>
      <c r="E80" s="157" t="str">
        <f t="array" ref="E80">IFERROR(INDEX(施設用作成シート【入力例】!$B$18:$P$117,MATCH(LARGE((施設用作成シート【入力例】!$C$18:$C$117=$D$8)*1/ROW(施設用作成シート【入力例】!$B$18:$B$117),ROWS($B$12:$B80)),1/ROW(施設用作成シート【入力例】!$B$18:$B$117),0),COLUMNS($B$11:E$11)),"")</f>
        <v/>
      </c>
      <c r="F80" s="151" t="str">
        <f t="array" ref="F80">IFERROR(INDEX(施設用作成シート【入力例】!$B$18:$P$117,MATCH(LARGE((施設用作成シート【入力例】!$C$18:$C$117=$D$8)*1/ROW(施設用作成シート【入力例】!$B$18:$B$117),ROWS($B$12:$B80)),1/ROW(施設用作成シート【入力例】!$B$18:$B$117),0),COLUMNS($B$11:F$11)),"")</f>
        <v/>
      </c>
      <c r="G80" s="151" t="str">
        <f t="array" ref="G80">IFERROR(INDEX(施設用作成シート【入力例】!$B$18:$P$117,MATCH(LARGE((施設用作成シート【入力例】!$C$18:$C$117=$D$8)*1/ROW(施設用作成シート【入力例】!$B$18:$B$117),ROWS($B$12:$B80)),1/ROW(施設用作成シート【入力例】!$B$18:$B$117),0),COLUMNS($B$11:G$11)),"")</f>
        <v/>
      </c>
      <c r="H80" s="151" t="str">
        <f t="array" ref="H80">IFERROR(INDEX(施設用作成シート【入力例】!$B$18:$P$117,MATCH(LARGE((施設用作成シート【入力例】!$C$18:$C$117=$D$8)*1/ROW(施設用作成シート【入力例】!$B$18:$B$117),ROWS($B$12:$B80)),1/ROW(施設用作成シート【入力例】!$B$18:$B$117),0),COLUMNS($B$11:H$11)),"")</f>
        <v/>
      </c>
      <c r="I80" s="138" t="str">
        <f t="array" ref="I80">IFERROR(INDEX(施設用作成シート【入力例】!$B$18:$P$117,MATCH(LARGE((施設用作成シート【入力例】!$C$18:$C$117=$D$8)*1/ROW(施設用作成シート【入力例】!$B$18:$B$117),ROWS($B$12:$B80)),1/ROW(施設用作成シート【入力例】!$B$18:$B$117),0),COLUMNS($B$11:I$11)),"")</f>
        <v/>
      </c>
      <c r="J80" s="142" t="str">
        <f t="array" ref="J80">IFERROR(INDEX(施設用作成シート【入力例】!$B$18:$P$117,MATCH(LARGE((施設用作成シート【入力例】!$C$18:$C$117=$D$8)*1/ROW(施設用作成シート【入力例】!$B$18:$B$117),ROWS($B$12:$B80)),1/ROW(施設用作成シート【入力例】!$B$18:$B$117),0),COLUMNS($B$11:J$11)),"")</f>
        <v/>
      </c>
      <c r="K80" s="138" t="str">
        <f t="array" ref="K80">IFERROR(INDEX(施設用作成シート【入力例】!$B$18:$P$117,MATCH(LARGE((施設用作成シート【入力例】!$C$18:$C$117=$D$8)*1/ROW(施設用作成シート【入力例】!$B$18:$B$117),ROWS($B$12:$B80)),1/ROW(施設用作成シート【入力例】!$B$18:$B$117),0),COLUMNS($B$11:K$11)),"")</f>
        <v/>
      </c>
      <c r="L80" s="138" t="str">
        <f t="array" ref="L80">IFERROR(INDEX(施設用作成シート【入力例】!$B$18:$P$117,MATCH(LARGE((施設用作成シート【入力例】!$C$18:$C$117=$D$8)*1/ROW(施設用作成シート【入力例】!$B$18:$B$117),ROWS($B$12:$B80)),1/ROW(施設用作成シート【入力例】!$B$18:$B$117),0),COLUMNS($B$11:L$11)),"")</f>
        <v/>
      </c>
      <c r="M80" s="138" t="str">
        <f t="array" ref="M80">IFERROR(INDEX(施設用作成シート【入力例】!$B$18:$P$117,MATCH(LARGE((施設用作成シート【入力例】!$C$18:$C$117=$D$8)*1/ROW(施設用作成シート【入力例】!$B$18:$B$117),ROWS($B$12:$B80)),1/ROW(施設用作成シート【入力例】!$B$18:$B$117),0),COLUMNS($B$11:M$11)),"")</f>
        <v/>
      </c>
      <c r="N80" s="138" t="str">
        <f t="array" ref="N80">IFERROR(INDEX(施設用作成シート【入力例】!$B$18:$P$117,MATCH(LARGE((施設用作成シート【入力例】!$C$18:$C$117=$D$8)*1/ROW(施設用作成シート【入力例】!$B$18:$B$117),ROWS($B$12:$B80)),1/ROW(施設用作成シート【入力例】!$B$18:$B$117),0),COLUMNS($B$11:N$11)),"")</f>
        <v/>
      </c>
      <c r="O80" s="151" t="str">
        <f t="array" ref="O80">IFERROR(INDEX(施設用作成シート【入力例】!$B$18:$P$117,MATCH(LARGE((施設用作成シート【入力例】!$C$18:$C$117=$D$8)*1/ROW(施設用作成シート【入力例】!$B$18:$B$117),ROWS($B$12:$B80)),1/ROW(施設用作成シート【入力例】!$B$18:$B$117),0),COLUMNS($B$11:O$11)),"")</f>
        <v/>
      </c>
    </row>
    <row r="81" spans="2:15" ht="19.5">
      <c r="B81" s="138" t="str">
        <f t="array" ref="B81">IFERROR(INDEX(施設用作成シート【入力例】!$B$18:$P$117,MATCH(LARGE((施設用作成シート【入力例】!$C$18:$C$117=$D$8)*1/ROW(施設用作成シート【入力例】!$B$18:$B$117),ROWS($B$12:$B81)),1/ROW(施設用作成シート【入力例】!$B$18:$B$117),0),COLUMNS($B$11:B$11)),"")</f>
        <v/>
      </c>
      <c r="C81" s="138" t="str">
        <f t="array" ref="C81">IFERROR(INDEX(施設用作成シート【入力例】!$B$18:$P$117,MATCH(LARGE((施設用作成シート【入力例】!$C$18:$C$117=$D$8)*1/ROW(施設用作成シート【入力例】!$B$18:$B$117),ROWS($B$12:$B81)),1/ROW(施設用作成シート【入力例】!$B$18:$B$117),0),COLUMNS($B$11:C$11)),"")</f>
        <v/>
      </c>
      <c r="D81" s="138" t="str">
        <f t="array" ref="D81">IFERROR(INDEX(施設用作成シート【入力例】!$B$18:$P$117,MATCH(LARGE((施設用作成シート【入力例】!$C$18:$C$117=$D$8)*1/ROW(施設用作成シート【入力例】!$B$18:$B$117),ROWS($B$12:$B81)),1/ROW(施設用作成シート【入力例】!$B$18:$B$117),0),COLUMNS($B$11:D$11)),"")</f>
        <v/>
      </c>
      <c r="E81" s="157" t="str">
        <f t="array" ref="E81">IFERROR(INDEX(施設用作成シート【入力例】!$B$18:$P$117,MATCH(LARGE((施設用作成シート【入力例】!$C$18:$C$117=$D$8)*1/ROW(施設用作成シート【入力例】!$B$18:$B$117),ROWS($B$12:$B81)),1/ROW(施設用作成シート【入力例】!$B$18:$B$117),0),COLUMNS($B$11:E$11)),"")</f>
        <v/>
      </c>
      <c r="F81" s="151" t="str">
        <f t="array" ref="F81">IFERROR(INDEX(施設用作成シート【入力例】!$B$18:$P$117,MATCH(LARGE((施設用作成シート【入力例】!$C$18:$C$117=$D$8)*1/ROW(施設用作成シート【入力例】!$B$18:$B$117),ROWS($B$12:$B81)),1/ROW(施設用作成シート【入力例】!$B$18:$B$117),0),COLUMNS($B$11:F$11)),"")</f>
        <v/>
      </c>
      <c r="G81" s="151" t="str">
        <f t="array" ref="G81">IFERROR(INDEX(施設用作成シート【入力例】!$B$18:$P$117,MATCH(LARGE((施設用作成シート【入力例】!$C$18:$C$117=$D$8)*1/ROW(施設用作成シート【入力例】!$B$18:$B$117),ROWS($B$12:$B81)),1/ROW(施設用作成シート【入力例】!$B$18:$B$117),0),COLUMNS($B$11:G$11)),"")</f>
        <v/>
      </c>
      <c r="H81" s="151" t="str">
        <f t="array" ref="H81">IFERROR(INDEX(施設用作成シート【入力例】!$B$18:$P$117,MATCH(LARGE((施設用作成シート【入力例】!$C$18:$C$117=$D$8)*1/ROW(施設用作成シート【入力例】!$B$18:$B$117),ROWS($B$12:$B81)),1/ROW(施設用作成シート【入力例】!$B$18:$B$117),0),COLUMNS($B$11:H$11)),"")</f>
        <v/>
      </c>
      <c r="I81" s="138" t="str">
        <f t="array" ref="I81">IFERROR(INDEX(施設用作成シート【入力例】!$B$18:$P$117,MATCH(LARGE((施設用作成シート【入力例】!$C$18:$C$117=$D$8)*1/ROW(施設用作成シート【入力例】!$B$18:$B$117),ROWS($B$12:$B81)),1/ROW(施設用作成シート【入力例】!$B$18:$B$117),0),COLUMNS($B$11:I$11)),"")</f>
        <v/>
      </c>
      <c r="J81" s="142" t="str">
        <f t="array" ref="J81">IFERROR(INDEX(施設用作成シート【入力例】!$B$18:$P$117,MATCH(LARGE((施設用作成シート【入力例】!$C$18:$C$117=$D$8)*1/ROW(施設用作成シート【入力例】!$B$18:$B$117),ROWS($B$12:$B81)),1/ROW(施設用作成シート【入力例】!$B$18:$B$117),0),COLUMNS($B$11:J$11)),"")</f>
        <v/>
      </c>
      <c r="K81" s="138" t="str">
        <f t="array" ref="K81">IFERROR(INDEX(施設用作成シート【入力例】!$B$18:$P$117,MATCH(LARGE((施設用作成シート【入力例】!$C$18:$C$117=$D$8)*1/ROW(施設用作成シート【入力例】!$B$18:$B$117),ROWS($B$12:$B81)),1/ROW(施設用作成シート【入力例】!$B$18:$B$117),0),COLUMNS($B$11:K$11)),"")</f>
        <v/>
      </c>
      <c r="L81" s="138" t="str">
        <f t="array" ref="L81">IFERROR(INDEX(施設用作成シート【入力例】!$B$18:$P$117,MATCH(LARGE((施設用作成シート【入力例】!$C$18:$C$117=$D$8)*1/ROW(施設用作成シート【入力例】!$B$18:$B$117),ROWS($B$12:$B81)),1/ROW(施設用作成シート【入力例】!$B$18:$B$117),0),COLUMNS($B$11:L$11)),"")</f>
        <v/>
      </c>
      <c r="M81" s="138" t="str">
        <f t="array" ref="M81">IFERROR(INDEX(施設用作成シート【入力例】!$B$18:$P$117,MATCH(LARGE((施設用作成シート【入力例】!$C$18:$C$117=$D$8)*1/ROW(施設用作成シート【入力例】!$B$18:$B$117),ROWS($B$12:$B81)),1/ROW(施設用作成シート【入力例】!$B$18:$B$117),0),COLUMNS($B$11:M$11)),"")</f>
        <v/>
      </c>
      <c r="N81" s="138" t="str">
        <f t="array" ref="N81">IFERROR(INDEX(施設用作成シート【入力例】!$B$18:$P$117,MATCH(LARGE((施設用作成シート【入力例】!$C$18:$C$117=$D$8)*1/ROW(施設用作成シート【入力例】!$B$18:$B$117),ROWS($B$12:$B81)),1/ROW(施設用作成シート【入力例】!$B$18:$B$117),0),COLUMNS($B$11:N$11)),"")</f>
        <v/>
      </c>
      <c r="O81" s="151" t="str">
        <f t="array" ref="O81">IFERROR(INDEX(施設用作成シート【入力例】!$B$18:$P$117,MATCH(LARGE((施設用作成シート【入力例】!$C$18:$C$117=$D$8)*1/ROW(施設用作成シート【入力例】!$B$18:$B$117),ROWS($B$12:$B81)),1/ROW(施設用作成シート【入力例】!$B$18:$B$117),0),COLUMNS($B$11:O$11)),"")</f>
        <v/>
      </c>
    </row>
    <row r="82" spans="2:15" ht="19.5">
      <c r="B82" s="138" t="str">
        <f t="array" ref="B82">IFERROR(INDEX(施設用作成シート【入力例】!$B$18:$P$117,MATCH(LARGE((施設用作成シート【入力例】!$C$18:$C$117=$D$8)*1/ROW(施設用作成シート【入力例】!$B$18:$B$117),ROWS($B$12:$B82)),1/ROW(施設用作成シート【入力例】!$B$18:$B$117),0),COLUMNS($B$11:B$11)),"")</f>
        <v/>
      </c>
      <c r="C82" s="138" t="str">
        <f t="array" ref="C82">IFERROR(INDEX(施設用作成シート【入力例】!$B$18:$P$117,MATCH(LARGE((施設用作成シート【入力例】!$C$18:$C$117=$D$8)*1/ROW(施設用作成シート【入力例】!$B$18:$B$117),ROWS($B$12:$B82)),1/ROW(施設用作成シート【入力例】!$B$18:$B$117),0),COLUMNS($B$11:C$11)),"")</f>
        <v/>
      </c>
      <c r="D82" s="138" t="str">
        <f t="array" ref="D82">IFERROR(INDEX(施設用作成シート【入力例】!$B$18:$P$117,MATCH(LARGE((施設用作成シート【入力例】!$C$18:$C$117=$D$8)*1/ROW(施設用作成シート【入力例】!$B$18:$B$117),ROWS($B$12:$B82)),1/ROW(施設用作成シート【入力例】!$B$18:$B$117),0),COLUMNS($B$11:D$11)),"")</f>
        <v/>
      </c>
      <c r="E82" s="157" t="str">
        <f t="array" ref="E82">IFERROR(INDEX(施設用作成シート【入力例】!$B$18:$P$117,MATCH(LARGE((施設用作成シート【入力例】!$C$18:$C$117=$D$8)*1/ROW(施設用作成シート【入力例】!$B$18:$B$117),ROWS($B$12:$B82)),1/ROW(施設用作成シート【入力例】!$B$18:$B$117),0),COLUMNS($B$11:E$11)),"")</f>
        <v/>
      </c>
      <c r="F82" s="151" t="str">
        <f t="array" ref="F82">IFERROR(INDEX(施設用作成シート【入力例】!$B$18:$P$117,MATCH(LARGE((施設用作成シート【入力例】!$C$18:$C$117=$D$8)*1/ROW(施設用作成シート【入力例】!$B$18:$B$117),ROWS($B$12:$B82)),1/ROW(施設用作成シート【入力例】!$B$18:$B$117),0),COLUMNS($B$11:F$11)),"")</f>
        <v/>
      </c>
      <c r="G82" s="151" t="str">
        <f t="array" ref="G82">IFERROR(INDEX(施設用作成シート【入力例】!$B$18:$P$117,MATCH(LARGE((施設用作成シート【入力例】!$C$18:$C$117=$D$8)*1/ROW(施設用作成シート【入力例】!$B$18:$B$117),ROWS($B$12:$B82)),1/ROW(施設用作成シート【入力例】!$B$18:$B$117),0),COLUMNS($B$11:G$11)),"")</f>
        <v/>
      </c>
      <c r="H82" s="151" t="str">
        <f t="array" ref="H82">IFERROR(INDEX(施設用作成シート【入力例】!$B$18:$P$117,MATCH(LARGE((施設用作成シート【入力例】!$C$18:$C$117=$D$8)*1/ROW(施設用作成シート【入力例】!$B$18:$B$117),ROWS($B$12:$B82)),1/ROW(施設用作成シート【入力例】!$B$18:$B$117),0),COLUMNS($B$11:H$11)),"")</f>
        <v/>
      </c>
      <c r="I82" s="138" t="str">
        <f t="array" ref="I82">IFERROR(INDEX(施設用作成シート【入力例】!$B$18:$P$117,MATCH(LARGE((施設用作成シート【入力例】!$C$18:$C$117=$D$8)*1/ROW(施設用作成シート【入力例】!$B$18:$B$117),ROWS($B$12:$B82)),1/ROW(施設用作成シート【入力例】!$B$18:$B$117),0),COLUMNS($B$11:I$11)),"")</f>
        <v/>
      </c>
      <c r="J82" s="142" t="str">
        <f t="array" ref="J82">IFERROR(INDEX(施設用作成シート【入力例】!$B$18:$P$117,MATCH(LARGE((施設用作成シート【入力例】!$C$18:$C$117=$D$8)*1/ROW(施設用作成シート【入力例】!$B$18:$B$117),ROWS($B$12:$B82)),1/ROW(施設用作成シート【入力例】!$B$18:$B$117),0),COLUMNS($B$11:J$11)),"")</f>
        <v/>
      </c>
      <c r="K82" s="138" t="str">
        <f t="array" ref="K82">IFERROR(INDEX(施設用作成シート【入力例】!$B$18:$P$117,MATCH(LARGE((施設用作成シート【入力例】!$C$18:$C$117=$D$8)*1/ROW(施設用作成シート【入力例】!$B$18:$B$117),ROWS($B$12:$B82)),1/ROW(施設用作成シート【入力例】!$B$18:$B$117),0),COLUMNS($B$11:K$11)),"")</f>
        <v/>
      </c>
      <c r="L82" s="138" t="str">
        <f t="array" ref="L82">IFERROR(INDEX(施設用作成シート【入力例】!$B$18:$P$117,MATCH(LARGE((施設用作成シート【入力例】!$C$18:$C$117=$D$8)*1/ROW(施設用作成シート【入力例】!$B$18:$B$117),ROWS($B$12:$B82)),1/ROW(施設用作成シート【入力例】!$B$18:$B$117),0),COLUMNS($B$11:L$11)),"")</f>
        <v/>
      </c>
      <c r="M82" s="138" t="str">
        <f t="array" ref="M82">IFERROR(INDEX(施設用作成シート【入力例】!$B$18:$P$117,MATCH(LARGE((施設用作成シート【入力例】!$C$18:$C$117=$D$8)*1/ROW(施設用作成シート【入力例】!$B$18:$B$117),ROWS($B$12:$B82)),1/ROW(施設用作成シート【入力例】!$B$18:$B$117),0),COLUMNS($B$11:M$11)),"")</f>
        <v/>
      </c>
      <c r="N82" s="138" t="str">
        <f t="array" ref="N82">IFERROR(INDEX(施設用作成シート【入力例】!$B$18:$P$117,MATCH(LARGE((施設用作成シート【入力例】!$C$18:$C$117=$D$8)*1/ROW(施設用作成シート【入力例】!$B$18:$B$117),ROWS($B$12:$B82)),1/ROW(施設用作成シート【入力例】!$B$18:$B$117),0),COLUMNS($B$11:N$11)),"")</f>
        <v/>
      </c>
      <c r="O82" s="151" t="str">
        <f t="array" ref="O82">IFERROR(INDEX(施設用作成シート【入力例】!$B$18:$P$117,MATCH(LARGE((施設用作成シート【入力例】!$C$18:$C$117=$D$8)*1/ROW(施設用作成シート【入力例】!$B$18:$B$117),ROWS($B$12:$B82)),1/ROW(施設用作成シート【入力例】!$B$18:$B$117),0),COLUMNS($B$11:O$11)),"")</f>
        <v/>
      </c>
    </row>
    <row r="83" spans="2:15" ht="19.5">
      <c r="B83" s="138" t="str">
        <f t="array" ref="B83">IFERROR(INDEX(施設用作成シート【入力例】!$B$18:$P$117,MATCH(LARGE((施設用作成シート【入力例】!$C$18:$C$117=$D$8)*1/ROW(施設用作成シート【入力例】!$B$18:$B$117),ROWS($B$12:$B83)),1/ROW(施設用作成シート【入力例】!$B$18:$B$117),0),COLUMNS($B$11:B$11)),"")</f>
        <v/>
      </c>
      <c r="C83" s="138" t="str">
        <f t="array" ref="C83">IFERROR(INDEX(施設用作成シート【入力例】!$B$18:$P$117,MATCH(LARGE((施設用作成シート【入力例】!$C$18:$C$117=$D$8)*1/ROW(施設用作成シート【入力例】!$B$18:$B$117),ROWS($B$12:$B83)),1/ROW(施設用作成シート【入力例】!$B$18:$B$117),0),COLUMNS($B$11:C$11)),"")</f>
        <v/>
      </c>
      <c r="D83" s="138" t="str">
        <f t="array" ref="D83">IFERROR(INDEX(施設用作成シート【入力例】!$B$18:$P$117,MATCH(LARGE((施設用作成シート【入力例】!$C$18:$C$117=$D$8)*1/ROW(施設用作成シート【入力例】!$B$18:$B$117),ROWS($B$12:$B83)),1/ROW(施設用作成シート【入力例】!$B$18:$B$117),0),COLUMNS($B$11:D$11)),"")</f>
        <v/>
      </c>
      <c r="E83" s="157" t="str">
        <f t="array" ref="E83">IFERROR(INDEX(施設用作成シート【入力例】!$B$18:$P$117,MATCH(LARGE((施設用作成シート【入力例】!$C$18:$C$117=$D$8)*1/ROW(施設用作成シート【入力例】!$B$18:$B$117),ROWS($B$12:$B83)),1/ROW(施設用作成シート【入力例】!$B$18:$B$117),0),COLUMNS($B$11:E$11)),"")</f>
        <v/>
      </c>
      <c r="F83" s="151" t="str">
        <f t="array" ref="F83">IFERROR(INDEX(施設用作成シート【入力例】!$B$18:$P$117,MATCH(LARGE((施設用作成シート【入力例】!$C$18:$C$117=$D$8)*1/ROW(施設用作成シート【入力例】!$B$18:$B$117),ROWS($B$12:$B83)),1/ROW(施設用作成シート【入力例】!$B$18:$B$117),0),COLUMNS($B$11:F$11)),"")</f>
        <v/>
      </c>
      <c r="G83" s="151" t="str">
        <f t="array" ref="G83">IFERROR(INDEX(施設用作成シート【入力例】!$B$18:$P$117,MATCH(LARGE((施設用作成シート【入力例】!$C$18:$C$117=$D$8)*1/ROW(施設用作成シート【入力例】!$B$18:$B$117),ROWS($B$12:$B83)),1/ROW(施設用作成シート【入力例】!$B$18:$B$117),0),COLUMNS($B$11:G$11)),"")</f>
        <v/>
      </c>
      <c r="H83" s="151" t="str">
        <f t="array" ref="H83">IFERROR(INDEX(施設用作成シート【入力例】!$B$18:$P$117,MATCH(LARGE((施設用作成シート【入力例】!$C$18:$C$117=$D$8)*1/ROW(施設用作成シート【入力例】!$B$18:$B$117),ROWS($B$12:$B83)),1/ROW(施設用作成シート【入力例】!$B$18:$B$117),0),COLUMNS($B$11:H$11)),"")</f>
        <v/>
      </c>
      <c r="I83" s="138" t="str">
        <f t="array" ref="I83">IFERROR(INDEX(施設用作成シート【入力例】!$B$18:$P$117,MATCH(LARGE((施設用作成シート【入力例】!$C$18:$C$117=$D$8)*1/ROW(施設用作成シート【入力例】!$B$18:$B$117),ROWS($B$12:$B83)),1/ROW(施設用作成シート【入力例】!$B$18:$B$117),0),COLUMNS($B$11:I$11)),"")</f>
        <v/>
      </c>
      <c r="J83" s="142" t="str">
        <f t="array" ref="J83">IFERROR(INDEX(施設用作成シート【入力例】!$B$18:$P$117,MATCH(LARGE((施設用作成シート【入力例】!$C$18:$C$117=$D$8)*1/ROW(施設用作成シート【入力例】!$B$18:$B$117),ROWS($B$12:$B83)),1/ROW(施設用作成シート【入力例】!$B$18:$B$117),0),COLUMNS($B$11:J$11)),"")</f>
        <v/>
      </c>
      <c r="K83" s="138" t="str">
        <f t="array" ref="K83">IFERROR(INDEX(施設用作成シート【入力例】!$B$18:$P$117,MATCH(LARGE((施設用作成シート【入力例】!$C$18:$C$117=$D$8)*1/ROW(施設用作成シート【入力例】!$B$18:$B$117),ROWS($B$12:$B83)),1/ROW(施設用作成シート【入力例】!$B$18:$B$117),0),COLUMNS($B$11:K$11)),"")</f>
        <v/>
      </c>
      <c r="L83" s="138" t="str">
        <f t="array" ref="L83">IFERROR(INDEX(施設用作成シート【入力例】!$B$18:$P$117,MATCH(LARGE((施設用作成シート【入力例】!$C$18:$C$117=$D$8)*1/ROW(施設用作成シート【入力例】!$B$18:$B$117),ROWS($B$12:$B83)),1/ROW(施設用作成シート【入力例】!$B$18:$B$117),0),COLUMNS($B$11:L$11)),"")</f>
        <v/>
      </c>
      <c r="M83" s="138" t="str">
        <f t="array" ref="M83">IFERROR(INDEX(施設用作成シート【入力例】!$B$18:$P$117,MATCH(LARGE((施設用作成シート【入力例】!$C$18:$C$117=$D$8)*1/ROW(施設用作成シート【入力例】!$B$18:$B$117),ROWS($B$12:$B83)),1/ROW(施設用作成シート【入力例】!$B$18:$B$117),0),COLUMNS($B$11:M$11)),"")</f>
        <v/>
      </c>
      <c r="N83" s="138" t="str">
        <f t="array" ref="N83">IFERROR(INDEX(施設用作成シート【入力例】!$B$18:$P$117,MATCH(LARGE((施設用作成シート【入力例】!$C$18:$C$117=$D$8)*1/ROW(施設用作成シート【入力例】!$B$18:$B$117),ROWS($B$12:$B83)),1/ROW(施設用作成シート【入力例】!$B$18:$B$117),0),COLUMNS($B$11:N$11)),"")</f>
        <v/>
      </c>
      <c r="O83" s="151" t="str">
        <f t="array" ref="O83">IFERROR(INDEX(施設用作成シート【入力例】!$B$18:$P$117,MATCH(LARGE((施設用作成シート【入力例】!$C$18:$C$117=$D$8)*1/ROW(施設用作成シート【入力例】!$B$18:$B$117),ROWS($B$12:$B83)),1/ROW(施設用作成シート【入力例】!$B$18:$B$117),0),COLUMNS($B$11:O$11)),"")</f>
        <v/>
      </c>
    </row>
    <row r="84" spans="2:15" ht="19.5">
      <c r="B84" s="138" t="str">
        <f t="array" ref="B84">IFERROR(INDEX(施設用作成シート【入力例】!$B$18:$P$117,MATCH(LARGE((施設用作成シート【入力例】!$C$18:$C$117=$D$8)*1/ROW(施設用作成シート【入力例】!$B$18:$B$117),ROWS($B$12:$B84)),1/ROW(施設用作成シート【入力例】!$B$18:$B$117),0),COLUMNS($B$11:B$11)),"")</f>
        <v/>
      </c>
      <c r="C84" s="138" t="str">
        <f t="array" ref="C84">IFERROR(INDEX(施設用作成シート【入力例】!$B$18:$P$117,MATCH(LARGE((施設用作成シート【入力例】!$C$18:$C$117=$D$8)*1/ROW(施設用作成シート【入力例】!$B$18:$B$117),ROWS($B$12:$B84)),1/ROW(施設用作成シート【入力例】!$B$18:$B$117),0),COLUMNS($B$11:C$11)),"")</f>
        <v/>
      </c>
      <c r="D84" s="138" t="str">
        <f t="array" ref="D84">IFERROR(INDEX(施設用作成シート【入力例】!$B$18:$P$117,MATCH(LARGE((施設用作成シート【入力例】!$C$18:$C$117=$D$8)*1/ROW(施設用作成シート【入力例】!$B$18:$B$117),ROWS($B$12:$B84)),1/ROW(施設用作成シート【入力例】!$B$18:$B$117),0),COLUMNS($B$11:D$11)),"")</f>
        <v/>
      </c>
      <c r="E84" s="157" t="str">
        <f t="array" ref="E84">IFERROR(INDEX(施設用作成シート【入力例】!$B$18:$P$117,MATCH(LARGE((施設用作成シート【入力例】!$C$18:$C$117=$D$8)*1/ROW(施設用作成シート【入力例】!$B$18:$B$117),ROWS($B$12:$B84)),1/ROW(施設用作成シート【入力例】!$B$18:$B$117),0),COLUMNS($B$11:E$11)),"")</f>
        <v/>
      </c>
      <c r="F84" s="151" t="str">
        <f t="array" ref="F84">IFERROR(INDEX(施設用作成シート【入力例】!$B$18:$P$117,MATCH(LARGE((施設用作成シート【入力例】!$C$18:$C$117=$D$8)*1/ROW(施設用作成シート【入力例】!$B$18:$B$117),ROWS($B$12:$B84)),1/ROW(施設用作成シート【入力例】!$B$18:$B$117),0),COLUMNS($B$11:F$11)),"")</f>
        <v/>
      </c>
      <c r="G84" s="151" t="str">
        <f t="array" ref="G84">IFERROR(INDEX(施設用作成シート【入力例】!$B$18:$P$117,MATCH(LARGE((施設用作成シート【入力例】!$C$18:$C$117=$D$8)*1/ROW(施設用作成シート【入力例】!$B$18:$B$117),ROWS($B$12:$B84)),1/ROW(施設用作成シート【入力例】!$B$18:$B$117),0),COLUMNS($B$11:G$11)),"")</f>
        <v/>
      </c>
      <c r="H84" s="151" t="str">
        <f t="array" ref="H84">IFERROR(INDEX(施設用作成シート【入力例】!$B$18:$P$117,MATCH(LARGE((施設用作成シート【入力例】!$C$18:$C$117=$D$8)*1/ROW(施設用作成シート【入力例】!$B$18:$B$117),ROWS($B$12:$B84)),1/ROW(施設用作成シート【入力例】!$B$18:$B$117),0),COLUMNS($B$11:H$11)),"")</f>
        <v/>
      </c>
      <c r="I84" s="138" t="str">
        <f t="array" ref="I84">IFERROR(INDEX(施設用作成シート【入力例】!$B$18:$P$117,MATCH(LARGE((施設用作成シート【入力例】!$C$18:$C$117=$D$8)*1/ROW(施設用作成シート【入力例】!$B$18:$B$117),ROWS($B$12:$B84)),1/ROW(施設用作成シート【入力例】!$B$18:$B$117),0),COLUMNS($B$11:I$11)),"")</f>
        <v/>
      </c>
      <c r="J84" s="142" t="str">
        <f t="array" ref="J84">IFERROR(INDEX(施設用作成シート【入力例】!$B$18:$P$117,MATCH(LARGE((施設用作成シート【入力例】!$C$18:$C$117=$D$8)*1/ROW(施設用作成シート【入力例】!$B$18:$B$117),ROWS($B$12:$B84)),1/ROW(施設用作成シート【入力例】!$B$18:$B$117),0),COLUMNS($B$11:J$11)),"")</f>
        <v/>
      </c>
      <c r="K84" s="138" t="str">
        <f t="array" ref="K84">IFERROR(INDEX(施設用作成シート【入力例】!$B$18:$P$117,MATCH(LARGE((施設用作成シート【入力例】!$C$18:$C$117=$D$8)*1/ROW(施設用作成シート【入力例】!$B$18:$B$117),ROWS($B$12:$B84)),1/ROW(施設用作成シート【入力例】!$B$18:$B$117),0),COLUMNS($B$11:K$11)),"")</f>
        <v/>
      </c>
      <c r="L84" s="138" t="str">
        <f t="array" ref="L84">IFERROR(INDEX(施設用作成シート【入力例】!$B$18:$P$117,MATCH(LARGE((施設用作成シート【入力例】!$C$18:$C$117=$D$8)*1/ROW(施設用作成シート【入力例】!$B$18:$B$117),ROWS($B$12:$B84)),1/ROW(施設用作成シート【入力例】!$B$18:$B$117),0),COLUMNS($B$11:L$11)),"")</f>
        <v/>
      </c>
      <c r="M84" s="138" t="str">
        <f t="array" ref="M84">IFERROR(INDEX(施設用作成シート【入力例】!$B$18:$P$117,MATCH(LARGE((施設用作成シート【入力例】!$C$18:$C$117=$D$8)*1/ROW(施設用作成シート【入力例】!$B$18:$B$117),ROWS($B$12:$B84)),1/ROW(施設用作成シート【入力例】!$B$18:$B$117),0),COLUMNS($B$11:M$11)),"")</f>
        <v/>
      </c>
      <c r="N84" s="138" t="str">
        <f t="array" ref="N84">IFERROR(INDEX(施設用作成シート【入力例】!$B$18:$P$117,MATCH(LARGE((施設用作成シート【入力例】!$C$18:$C$117=$D$8)*1/ROW(施設用作成シート【入力例】!$B$18:$B$117),ROWS($B$12:$B84)),1/ROW(施設用作成シート【入力例】!$B$18:$B$117),0),COLUMNS($B$11:N$11)),"")</f>
        <v/>
      </c>
      <c r="O84" s="151" t="str">
        <f t="array" ref="O84">IFERROR(INDEX(施設用作成シート【入力例】!$B$18:$P$117,MATCH(LARGE((施設用作成シート【入力例】!$C$18:$C$117=$D$8)*1/ROW(施設用作成シート【入力例】!$B$18:$B$117),ROWS($B$12:$B84)),1/ROW(施設用作成シート【入力例】!$B$18:$B$117),0),COLUMNS($B$11:O$11)),"")</f>
        <v/>
      </c>
    </row>
    <row r="85" spans="2:15" ht="19.5">
      <c r="B85" s="138" t="str">
        <f t="array" ref="B85">IFERROR(INDEX(施設用作成シート【入力例】!$B$18:$P$117,MATCH(LARGE((施設用作成シート【入力例】!$C$18:$C$117=$D$8)*1/ROW(施設用作成シート【入力例】!$B$18:$B$117),ROWS($B$12:$B85)),1/ROW(施設用作成シート【入力例】!$B$18:$B$117),0),COLUMNS($B$11:B$11)),"")</f>
        <v/>
      </c>
      <c r="C85" s="138" t="str">
        <f t="array" ref="C85">IFERROR(INDEX(施設用作成シート【入力例】!$B$18:$P$117,MATCH(LARGE((施設用作成シート【入力例】!$C$18:$C$117=$D$8)*1/ROW(施設用作成シート【入力例】!$B$18:$B$117),ROWS($B$12:$B85)),1/ROW(施設用作成シート【入力例】!$B$18:$B$117),0),COLUMNS($B$11:C$11)),"")</f>
        <v/>
      </c>
      <c r="D85" s="138" t="str">
        <f t="array" ref="D85">IFERROR(INDEX(施設用作成シート【入力例】!$B$18:$P$117,MATCH(LARGE((施設用作成シート【入力例】!$C$18:$C$117=$D$8)*1/ROW(施設用作成シート【入力例】!$B$18:$B$117),ROWS($B$12:$B85)),1/ROW(施設用作成シート【入力例】!$B$18:$B$117),0),COLUMNS($B$11:D$11)),"")</f>
        <v/>
      </c>
      <c r="E85" s="157" t="str">
        <f t="array" ref="E85">IFERROR(INDEX(施設用作成シート【入力例】!$B$18:$P$117,MATCH(LARGE((施設用作成シート【入力例】!$C$18:$C$117=$D$8)*1/ROW(施設用作成シート【入力例】!$B$18:$B$117),ROWS($B$12:$B85)),1/ROW(施設用作成シート【入力例】!$B$18:$B$117),0),COLUMNS($B$11:E$11)),"")</f>
        <v/>
      </c>
      <c r="F85" s="151" t="str">
        <f t="array" ref="F85">IFERROR(INDEX(施設用作成シート【入力例】!$B$18:$P$117,MATCH(LARGE((施設用作成シート【入力例】!$C$18:$C$117=$D$8)*1/ROW(施設用作成シート【入力例】!$B$18:$B$117),ROWS($B$12:$B85)),1/ROW(施設用作成シート【入力例】!$B$18:$B$117),0),COLUMNS($B$11:F$11)),"")</f>
        <v/>
      </c>
      <c r="G85" s="151" t="str">
        <f t="array" ref="G85">IFERROR(INDEX(施設用作成シート【入力例】!$B$18:$P$117,MATCH(LARGE((施設用作成シート【入力例】!$C$18:$C$117=$D$8)*1/ROW(施設用作成シート【入力例】!$B$18:$B$117),ROWS($B$12:$B85)),1/ROW(施設用作成シート【入力例】!$B$18:$B$117),0),COLUMNS($B$11:G$11)),"")</f>
        <v/>
      </c>
      <c r="H85" s="151" t="str">
        <f t="array" ref="H85">IFERROR(INDEX(施設用作成シート【入力例】!$B$18:$P$117,MATCH(LARGE((施設用作成シート【入力例】!$C$18:$C$117=$D$8)*1/ROW(施設用作成シート【入力例】!$B$18:$B$117),ROWS($B$12:$B85)),1/ROW(施設用作成シート【入力例】!$B$18:$B$117),0),COLUMNS($B$11:H$11)),"")</f>
        <v/>
      </c>
      <c r="I85" s="138" t="str">
        <f t="array" ref="I85">IFERROR(INDEX(施設用作成シート【入力例】!$B$18:$P$117,MATCH(LARGE((施設用作成シート【入力例】!$C$18:$C$117=$D$8)*1/ROW(施設用作成シート【入力例】!$B$18:$B$117),ROWS($B$12:$B85)),1/ROW(施設用作成シート【入力例】!$B$18:$B$117),0),COLUMNS($B$11:I$11)),"")</f>
        <v/>
      </c>
      <c r="J85" s="142" t="str">
        <f t="array" ref="J85">IFERROR(INDEX(施設用作成シート【入力例】!$B$18:$P$117,MATCH(LARGE((施設用作成シート【入力例】!$C$18:$C$117=$D$8)*1/ROW(施設用作成シート【入力例】!$B$18:$B$117),ROWS($B$12:$B85)),1/ROW(施設用作成シート【入力例】!$B$18:$B$117),0),COLUMNS($B$11:J$11)),"")</f>
        <v/>
      </c>
      <c r="K85" s="138" t="str">
        <f t="array" ref="K85">IFERROR(INDEX(施設用作成シート【入力例】!$B$18:$P$117,MATCH(LARGE((施設用作成シート【入力例】!$C$18:$C$117=$D$8)*1/ROW(施設用作成シート【入力例】!$B$18:$B$117),ROWS($B$12:$B85)),1/ROW(施設用作成シート【入力例】!$B$18:$B$117),0),COLUMNS($B$11:K$11)),"")</f>
        <v/>
      </c>
      <c r="L85" s="138" t="str">
        <f t="array" ref="L85">IFERROR(INDEX(施設用作成シート【入力例】!$B$18:$P$117,MATCH(LARGE((施設用作成シート【入力例】!$C$18:$C$117=$D$8)*1/ROW(施設用作成シート【入力例】!$B$18:$B$117),ROWS($B$12:$B85)),1/ROW(施設用作成シート【入力例】!$B$18:$B$117),0),COLUMNS($B$11:L$11)),"")</f>
        <v/>
      </c>
      <c r="M85" s="138" t="str">
        <f t="array" ref="M85">IFERROR(INDEX(施設用作成シート【入力例】!$B$18:$P$117,MATCH(LARGE((施設用作成シート【入力例】!$C$18:$C$117=$D$8)*1/ROW(施設用作成シート【入力例】!$B$18:$B$117),ROWS($B$12:$B85)),1/ROW(施設用作成シート【入力例】!$B$18:$B$117),0),COLUMNS($B$11:M$11)),"")</f>
        <v/>
      </c>
      <c r="N85" s="138" t="str">
        <f t="array" ref="N85">IFERROR(INDEX(施設用作成シート【入力例】!$B$18:$P$117,MATCH(LARGE((施設用作成シート【入力例】!$C$18:$C$117=$D$8)*1/ROW(施設用作成シート【入力例】!$B$18:$B$117),ROWS($B$12:$B85)),1/ROW(施設用作成シート【入力例】!$B$18:$B$117),0),COLUMNS($B$11:N$11)),"")</f>
        <v/>
      </c>
      <c r="O85" s="151" t="str">
        <f t="array" ref="O85">IFERROR(INDEX(施設用作成シート【入力例】!$B$18:$P$117,MATCH(LARGE((施設用作成シート【入力例】!$C$18:$C$117=$D$8)*1/ROW(施設用作成シート【入力例】!$B$18:$B$117),ROWS($B$12:$B85)),1/ROW(施設用作成シート【入力例】!$B$18:$B$117),0),COLUMNS($B$11:O$11)),"")</f>
        <v/>
      </c>
    </row>
    <row r="86" spans="2:15" ht="19.5">
      <c r="B86" s="138" t="str">
        <f t="array" ref="B86">IFERROR(INDEX(施設用作成シート【入力例】!$B$18:$P$117,MATCH(LARGE((施設用作成シート【入力例】!$C$18:$C$117=$D$8)*1/ROW(施設用作成シート【入力例】!$B$18:$B$117),ROWS($B$12:$B86)),1/ROW(施設用作成シート【入力例】!$B$18:$B$117),0),COLUMNS($B$11:B$11)),"")</f>
        <v/>
      </c>
      <c r="C86" s="138" t="str">
        <f t="array" ref="C86">IFERROR(INDEX(施設用作成シート【入力例】!$B$18:$P$117,MATCH(LARGE((施設用作成シート【入力例】!$C$18:$C$117=$D$8)*1/ROW(施設用作成シート【入力例】!$B$18:$B$117),ROWS($B$12:$B86)),1/ROW(施設用作成シート【入力例】!$B$18:$B$117),0),COLUMNS($B$11:C$11)),"")</f>
        <v/>
      </c>
      <c r="D86" s="138" t="str">
        <f t="array" ref="D86">IFERROR(INDEX(施設用作成シート【入力例】!$B$18:$P$117,MATCH(LARGE((施設用作成シート【入力例】!$C$18:$C$117=$D$8)*1/ROW(施設用作成シート【入力例】!$B$18:$B$117),ROWS($B$12:$B86)),1/ROW(施設用作成シート【入力例】!$B$18:$B$117),0),COLUMNS($B$11:D$11)),"")</f>
        <v/>
      </c>
      <c r="E86" s="157" t="str">
        <f t="array" ref="E86">IFERROR(INDEX(施設用作成シート【入力例】!$B$18:$P$117,MATCH(LARGE((施設用作成シート【入力例】!$C$18:$C$117=$D$8)*1/ROW(施設用作成シート【入力例】!$B$18:$B$117),ROWS($B$12:$B86)),1/ROW(施設用作成シート【入力例】!$B$18:$B$117),0),COLUMNS($B$11:E$11)),"")</f>
        <v/>
      </c>
      <c r="F86" s="151" t="str">
        <f t="array" ref="F86">IFERROR(INDEX(施設用作成シート【入力例】!$B$18:$P$117,MATCH(LARGE((施設用作成シート【入力例】!$C$18:$C$117=$D$8)*1/ROW(施設用作成シート【入力例】!$B$18:$B$117),ROWS($B$12:$B86)),1/ROW(施設用作成シート【入力例】!$B$18:$B$117),0),COLUMNS($B$11:F$11)),"")</f>
        <v/>
      </c>
      <c r="G86" s="151" t="str">
        <f t="array" ref="G86">IFERROR(INDEX(施設用作成シート【入力例】!$B$18:$P$117,MATCH(LARGE((施設用作成シート【入力例】!$C$18:$C$117=$D$8)*1/ROW(施設用作成シート【入力例】!$B$18:$B$117),ROWS($B$12:$B86)),1/ROW(施設用作成シート【入力例】!$B$18:$B$117),0),COLUMNS($B$11:G$11)),"")</f>
        <v/>
      </c>
      <c r="H86" s="151" t="str">
        <f t="array" ref="H86">IFERROR(INDEX(施設用作成シート【入力例】!$B$18:$P$117,MATCH(LARGE((施設用作成シート【入力例】!$C$18:$C$117=$D$8)*1/ROW(施設用作成シート【入力例】!$B$18:$B$117),ROWS($B$12:$B86)),1/ROW(施設用作成シート【入力例】!$B$18:$B$117),0),COLUMNS($B$11:H$11)),"")</f>
        <v/>
      </c>
      <c r="I86" s="138" t="str">
        <f t="array" ref="I86">IFERROR(INDEX(施設用作成シート【入力例】!$B$18:$P$117,MATCH(LARGE((施設用作成シート【入力例】!$C$18:$C$117=$D$8)*1/ROW(施設用作成シート【入力例】!$B$18:$B$117),ROWS($B$12:$B86)),1/ROW(施設用作成シート【入力例】!$B$18:$B$117),0),COLUMNS($B$11:I$11)),"")</f>
        <v/>
      </c>
      <c r="J86" s="142" t="str">
        <f t="array" ref="J86">IFERROR(INDEX(施設用作成シート【入力例】!$B$18:$P$117,MATCH(LARGE((施設用作成シート【入力例】!$C$18:$C$117=$D$8)*1/ROW(施設用作成シート【入力例】!$B$18:$B$117),ROWS($B$12:$B86)),1/ROW(施設用作成シート【入力例】!$B$18:$B$117),0),COLUMNS($B$11:J$11)),"")</f>
        <v/>
      </c>
      <c r="K86" s="138" t="str">
        <f t="array" ref="K86">IFERROR(INDEX(施設用作成シート【入力例】!$B$18:$P$117,MATCH(LARGE((施設用作成シート【入力例】!$C$18:$C$117=$D$8)*1/ROW(施設用作成シート【入力例】!$B$18:$B$117),ROWS($B$12:$B86)),1/ROW(施設用作成シート【入力例】!$B$18:$B$117),0),COLUMNS($B$11:K$11)),"")</f>
        <v/>
      </c>
      <c r="L86" s="138" t="str">
        <f t="array" ref="L86">IFERROR(INDEX(施設用作成シート【入力例】!$B$18:$P$117,MATCH(LARGE((施設用作成シート【入力例】!$C$18:$C$117=$D$8)*1/ROW(施設用作成シート【入力例】!$B$18:$B$117),ROWS($B$12:$B86)),1/ROW(施設用作成シート【入力例】!$B$18:$B$117),0),COLUMNS($B$11:L$11)),"")</f>
        <v/>
      </c>
      <c r="M86" s="138" t="str">
        <f t="array" ref="M86">IFERROR(INDEX(施設用作成シート【入力例】!$B$18:$P$117,MATCH(LARGE((施設用作成シート【入力例】!$C$18:$C$117=$D$8)*1/ROW(施設用作成シート【入力例】!$B$18:$B$117),ROWS($B$12:$B86)),1/ROW(施設用作成シート【入力例】!$B$18:$B$117),0),COLUMNS($B$11:M$11)),"")</f>
        <v/>
      </c>
      <c r="N86" s="138" t="str">
        <f t="array" ref="N86">IFERROR(INDEX(施設用作成シート【入力例】!$B$18:$P$117,MATCH(LARGE((施設用作成シート【入力例】!$C$18:$C$117=$D$8)*1/ROW(施設用作成シート【入力例】!$B$18:$B$117),ROWS($B$12:$B86)),1/ROW(施設用作成シート【入力例】!$B$18:$B$117),0),COLUMNS($B$11:N$11)),"")</f>
        <v/>
      </c>
      <c r="O86" s="151" t="str">
        <f t="array" ref="O86">IFERROR(INDEX(施設用作成シート【入力例】!$B$18:$P$117,MATCH(LARGE((施設用作成シート【入力例】!$C$18:$C$117=$D$8)*1/ROW(施設用作成シート【入力例】!$B$18:$B$117),ROWS($B$12:$B86)),1/ROW(施設用作成シート【入力例】!$B$18:$B$117),0),COLUMNS($B$11:O$11)),"")</f>
        <v/>
      </c>
    </row>
    <row r="87" spans="2:15" ht="19.5">
      <c r="B87" s="138" t="str">
        <f t="array" ref="B87">IFERROR(INDEX(施設用作成シート【入力例】!$B$18:$P$117,MATCH(LARGE((施設用作成シート【入力例】!$C$18:$C$117=$D$8)*1/ROW(施設用作成シート【入力例】!$B$18:$B$117),ROWS($B$12:$B87)),1/ROW(施設用作成シート【入力例】!$B$18:$B$117),0),COLUMNS($B$11:B$11)),"")</f>
        <v/>
      </c>
      <c r="C87" s="138" t="str">
        <f t="array" ref="C87">IFERROR(INDEX(施設用作成シート【入力例】!$B$18:$P$117,MATCH(LARGE((施設用作成シート【入力例】!$C$18:$C$117=$D$8)*1/ROW(施設用作成シート【入力例】!$B$18:$B$117),ROWS($B$12:$B87)),1/ROW(施設用作成シート【入力例】!$B$18:$B$117),0),COLUMNS($B$11:C$11)),"")</f>
        <v/>
      </c>
      <c r="D87" s="138" t="str">
        <f t="array" ref="D87">IFERROR(INDEX(施設用作成シート【入力例】!$B$18:$P$117,MATCH(LARGE((施設用作成シート【入力例】!$C$18:$C$117=$D$8)*1/ROW(施設用作成シート【入力例】!$B$18:$B$117),ROWS($B$12:$B87)),1/ROW(施設用作成シート【入力例】!$B$18:$B$117),0),COLUMNS($B$11:D$11)),"")</f>
        <v/>
      </c>
      <c r="E87" s="157" t="str">
        <f t="array" ref="E87">IFERROR(INDEX(施設用作成シート【入力例】!$B$18:$P$117,MATCH(LARGE((施設用作成シート【入力例】!$C$18:$C$117=$D$8)*1/ROW(施設用作成シート【入力例】!$B$18:$B$117),ROWS($B$12:$B87)),1/ROW(施設用作成シート【入力例】!$B$18:$B$117),0),COLUMNS($B$11:E$11)),"")</f>
        <v/>
      </c>
      <c r="F87" s="151" t="str">
        <f t="array" ref="F87">IFERROR(INDEX(施設用作成シート【入力例】!$B$18:$P$117,MATCH(LARGE((施設用作成シート【入力例】!$C$18:$C$117=$D$8)*1/ROW(施設用作成シート【入力例】!$B$18:$B$117),ROWS($B$12:$B87)),1/ROW(施設用作成シート【入力例】!$B$18:$B$117),0),COLUMNS($B$11:F$11)),"")</f>
        <v/>
      </c>
      <c r="G87" s="151" t="str">
        <f t="array" ref="G87">IFERROR(INDEX(施設用作成シート【入力例】!$B$18:$P$117,MATCH(LARGE((施設用作成シート【入力例】!$C$18:$C$117=$D$8)*1/ROW(施設用作成シート【入力例】!$B$18:$B$117),ROWS($B$12:$B87)),1/ROW(施設用作成シート【入力例】!$B$18:$B$117),0),COLUMNS($B$11:G$11)),"")</f>
        <v/>
      </c>
      <c r="H87" s="151" t="str">
        <f t="array" ref="H87">IFERROR(INDEX(施設用作成シート【入力例】!$B$18:$P$117,MATCH(LARGE((施設用作成シート【入力例】!$C$18:$C$117=$D$8)*1/ROW(施設用作成シート【入力例】!$B$18:$B$117),ROWS($B$12:$B87)),1/ROW(施設用作成シート【入力例】!$B$18:$B$117),0),COLUMNS($B$11:H$11)),"")</f>
        <v/>
      </c>
      <c r="I87" s="138" t="str">
        <f t="array" ref="I87">IFERROR(INDEX(施設用作成シート【入力例】!$B$18:$P$117,MATCH(LARGE((施設用作成シート【入力例】!$C$18:$C$117=$D$8)*1/ROW(施設用作成シート【入力例】!$B$18:$B$117),ROWS($B$12:$B87)),1/ROW(施設用作成シート【入力例】!$B$18:$B$117),0),COLUMNS($B$11:I$11)),"")</f>
        <v/>
      </c>
      <c r="J87" s="142" t="str">
        <f t="array" ref="J87">IFERROR(INDEX(施設用作成シート【入力例】!$B$18:$P$117,MATCH(LARGE((施設用作成シート【入力例】!$C$18:$C$117=$D$8)*1/ROW(施設用作成シート【入力例】!$B$18:$B$117),ROWS($B$12:$B87)),1/ROW(施設用作成シート【入力例】!$B$18:$B$117),0),COLUMNS($B$11:J$11)),"")</f>
        <v/>
      </c>
      <c r="K87" s="138" t="str">
        <f t="array" ref="K87">IFERROR(INDEX(施設用作成シート【入力例】!$B$18:$P$117,MATCH(LARGE((施設用作成シート【入力例】!$C$18:$C$117=$D$8)*1/ROW(施設用作成シート【入力例】!$B$18:$B$117),ROWS($B$12:$B87)),1/ROW(施設用作成シート【入力例】!$B$18:$B$117),0),COLUMNS($B$11:K$11)),"")</f>
        <v/>
      </c>
      <c r="L87" s="138" t="str">
        <f t="array" ref="L87">IFERROR(INDEX(施設用作成シート【入力例】!$B$18:$P$117,MATCH(LARGE((施設用作成シート【入力例】!$C$18:$C$117=$D$8)*1/ROW(施設用作成シート【入力例】!$B$18:$B$117),ROWS($B$12:$B87)),1/ROW(施設用作成シート【入力例】!$B$18:$B$117),0),COLUMNS($B$11:L$11)),"")</f>
        <v/>
      </c>
      <c r="M87" s="138" t="str">
        <f t="array" ref="M87">IFERROR(INDEX(施設用作成シート【入力例】!$B$18:$P$117,MATCH(LARGE((施設用作成シート【入力例】!$C$18:$C$117=$D$8)*1/ROW(施設用作成シート【入力例】!$B$18:$B$117),ROWS($B$12:$B87)),1/ROW(施設用作成シート【入力例】!$B$18:$B$117),0),COLUMNS($B$11:M$11)),"")</f>
        <v/>
      </c>
      <c r="N87" s="138" t="str">
        <f t="array" ref="N87">IFERROR(INDEX(施設用作成シート【入力例】!$B$18:$P$117,MATCH(LARGE((施設用作成シート【入力例】!$C$18:$C$117=$D$8)*1/ROW(施設用作成シート【入力例】!$B$18:$B$117),ROWS($B$12:$B87)),1/ROW(施設用作成シート【入力例】!$B$18:$B$117),0),COLUMNS($B$11:N$11)),"")</f>
        <v/>
      </c>
      <c r="O87" s="151" t="str">
        <f t="array" ref="O87">IFERROR(INDEX(施設用作成シート【入力例】!$B$18:$P$117,MATCH(LARGE((施設用作成シート【入力例】!$C$18:$C$117=$D$8)*1/ROW(施設用作成シート【入力例】!$B$18:$B$117),ROWS($B$12:$B87)),1/ROW(施設用作成シート【入力例】!$B$18:$B$117),0),COLUMNS($B$11:O$11)),"")</f>
        <v/>
      </c>
    </row>
    <row r="88" spans="2:15" ht="19.5">
      <c r="B88" s="138" t="str">
        <f t="array" ref="B88">IFERROR(INDEX(施設用作成シート【入力例】!$B$18:$P$117,MATCH(LARGE((施設用作成シート【入力例】!$C$18:$C$117=$D$8)*1/ROW(施設用作成シート【入力例】!$B$18:$B$117),ROWS($B$12:$B88)),1/ROW(施設用作成シート【入力例】!$B$18:$B$117),0),COLUMNS($B$11:B$11)),"")</f>
        <v/>
      </c>
      <c r="C88" s="138" t="str">
        <f t="array" ref="C88">IFERROR(INDEX(施設用作成シート【入力例】!$B$18:$P$117,MATCH(LARGE((施設用作成シート【入力例】!$C$18:$C$117=$D$8)*1/ROW(施設用作成シート【入力例】!$B$18:$B$117),ROWS($B$12:$B88)),1/ROW(施設用作成シート【入力例】!$B$18:$B$117),0),COLUMNS($B$11:C$11)),"")</f>
        <v/>
      </c>
      <c r="D88" s="138" t="str">
        <f t="array" ref="D88">IFERROR(INDEX(施設用作成シート【入力例】!$B$18:$P$117,MATCH(LARGE((施設用作成シート【入力例】!$C$18:$C$117=$D$8)*1/ROW(施設用作成シート【入力例】!$B$18:$B$117),ROWS($B$12:$B88)),1/ROW(施設用作成シート【入力例】!$B$18:$B$117),0),COLUMNS($B$11:D$11)),"")</f>
        <v/>
      </c>
      <c r="E88" s="157" t="str">
        <f t="array" ref="E88">IFERROR(INDEX(施設用作成シート【入力例】!$B$18:$P$117,MATCH(LARGE((施設用作成シート【入力例】!$C$18:$C$117=$D$8)*1/ROW(施設用作成シート【入力例】!$B$18:$B$117),ROWS($B$12:$B88)),1/ROW(施設用作成シート【入力例】!$B$18:$B$117),0),COLUMNS($B$11:E$11)),"")</f>
        <v/>
      </c>
      <c r="F88" s="151" t="str">
        <f t="array" ref="F88">IFERROR(INDEX(施設用作成シート【入力例】!$B$18:$P$117,MATCH(LARGE((施設用作成シート【入力例】!$C$18:$C$117=$D$8)*1/ROW(施設用作成シート【入力例】!$B$18:$B$117),ROWS($B$12:$B88)),1/ROW(施設用作成シート【入力例】!$B$18:$B$117),0),COLUMNS($B$11:F$11)),"")</f>
        <v/>
      </c>
      <c r="G88" s="151" t="str">
        <f t="array" ref="G88">IFERROR(INDEX(施設用作成シート【入力例】!$B$18:$P$117,MATCH(LARGE((施設用作成シート【入力例】!$C$18:$C$117=$D$8)*1/ROW(施設用作成シート【入力例】!$B$18:$B$117),ROWS($B$12:$B88)),1/ROW(施設用作成シート【入力例】!$B$18:$B$117),0),COLUMNS($B$11:G$11)),"")</f>
        <v/>
      </c>
      <c r="H88" s="151" t="str">
        <f t="array" ref="H88">IFERROR(INDEX(施設用作成シート【入力例】!$B$18:$P$117,MATCH(LARGE((施設用作成シート【入力例】!$C$18:$C$117=$D$8)*1/ROW(施設用作成シート【入力例】!$B$18:$B$117),ROWS($B$12:$B88)),1/ROW(施設用作成シート【入力例】!$B$18:$B$117),0),COLUMNS($B$11:H$11)),"")</f>
        <v/>
      </c>
      <c r="I88" s="138" t="str">
        <f t="array" ref="I88">IFERROR(INDEX(施設用作成シート【入力例】!$B$18:$P$117,MATCH(LARGE((施設用作成シート【入力例】!$C$18:$C$117=$D$8)*1/ROW(施設用作成シート【入力例】!$B$18:$B$117),ROWS($B$12:$B88)),1/ROW(施設用作成シート【入力例】!$B$18:$B$117),0),COLUMNS($B$11:I$11)),"")</f>
        <v/>
      </c>
      <c r="J88" s="142" t="str">
        <f t="array" ref="J88">IFERROR(INDEX(施設用作成シート【入力例】!$B$18:$P$117,MATCH(LARGE((施設用作成シート【入力例】!$C$18:$C$117=$D$8)*1/ROW(施設用作成シート【入力例】!$B$18:$B$117),ROWS($B$12:$B88)),1/ROW(施設用作成シート【入力例】!$B$18:$B$117),0),COLUMNS($B$11:J$11)),"")</f>
        <v/>
      </c>
      <c r="K88" s="138" t="str">
        <f t="array" ref="K88">IFERROR(INDEX(施設用作成シート【入力例】!$B$18:$P$117,MATCH(LARGE((施設用作成シート【入力例】!$C$18:$C$117=$D$8)*1/ROW(施設用作成シート【入力例】!$B$18:$B$117),ROWS($B$12:$B88)),1/ROW(施設用作成シート【入力例】!$B$18:$B$117),0),COLUMNS($B$11:K$11)),"")</f>
        <v/>
      </c>
      <c r="L88" s="138" t="str">
        <f t="array" ref="L88">IFERROR(INDEX(施設用作成シート【入力例】!$B$18:$P$117,MATCH(LARGE((施設用作成シート【入力例】!$C$18:$C$117=$D$8)*1/ROW(施設用作成シート【入力例】!$B$18:$B$117),ROWS($B$12:$B88)),1/ROW(施設用作成シート【入力例】!$B$18:$B$117),0),COLUMNS($B$11:L$11)),"")</f>
        <v/>
      </c>
      <c r="M88" s="138" t="str">
        <f t="array" ref="M88">IFERROR(INDEX(施設用作成シート【入力例】!$B$18:$P$117,MATCH(LARGE((施設用作成シート【入力例】!$C$18:$C$117=$D$8)*1/ROW(施設用作成シート【入力例】!$B$18:$B$117),ROWS($B$12:$B88)),1/ROW(施設用作成シート【入力例】!$B$18:$B$117),0),COLUMNS($B$11:M$11)),"")</f>
        <v/>
      </c>
      <c r="N88" s="138" t="str">
        <f t="array" ref="N88">IFERROR(INDEX(施設用作成シート【入力例】!$B$18:$P$117,MATCH(LARGE((施設用作成シート【入力例】!$C$18:$C$117=$D$8)*1/ROW(施設用作成シート【入力例】!$B$18:$B$117),ROWS($B$12:$B88)),1/ROW(施設用作成シート【入力例】!$B$18:$B$117),0),COLUMNS($B$11:N$11)),"")</f>
        <v/>
      </c>
      <c r="O88" s="151" t="str">
        <f t="array" ref="O88">IFERROR(INDEX(施設用作成シート【入力例】!$B$18:$P$117,MATCH(LARGE((施設用作成シート【入力例】!$C$18:$C$117=$D$8)*1/ROW(施設用作成シート【入力例】!$B$18:$B$117),ROWS($B$12:$B88)),1/ROW(施設用作成シート【入力例】!$B$18:$B$117),0),COLUMNS($B$11:O$11)),"")</f>
        <v/>
      </c>
    </row>
    <row r="89" spans="2:15" ht="19.5">
      <c r="B89" s="138" t="str">
        <f t="array" ref="B89">IFERROR(INDEX(施設用作成シート【入力例】!$B$18:$P$117,MATCH(LARGE((施設用作成シート【入力例】!$C$18:$C$117=$D$8)*1/ROW(施設用作成シート【入力例】!$B$18:$B$117),ROWS($B$12:$B89)),1/ROW(施設用作成シート【入力例】!$B$18:$B$117),0),COLUMNS($B$11:B$11)),"")</f>
        <v/>
      </c>
      <c r="C89" s="138" t="str">
        <f t="array" ref="C89">IFERROR(INDEX(施設用作成シート【入力例】!$B$18:$P$117,MATCH(LARGE((施設用作成シート【入力例】!$C$18:$C$117=$D$8)*1/ROW(施設用作成シート【入力例】!$B$18:$B$117),ROWS($B$12:$B89)),1/ROW(施設用作成シート【入力例】!$B$18:$B$117),0),COLUMNS($B$11:C$11)),"")</f>
        <v/>
      </c>
      <c r="D89" s="138" t="str">
        <f t="array" ref="D89">IFERROR(INDEX(施設用作成シート【入力例】!$B$18:$P$117,MATCH(LARGE((施設用作成シート【入力例】!$C$18:$C$117=$D$8)*1/ROW(施設用作成シート【入力例】!$B$18:$B$117),ROWS($B$12:$B89)),1/ROW(施設用作成シート【入力例】!$B$18:$B$117),0),COLUMNS($B$11:D$11)),"")</f>
        <v/>
      </c>
      <c r="E89" s="157" t="str">
        <f t="array" ref="E89">IFERROR(INDEX(施設用作成シート【入力例】!$B$18:$P$117,MATCH(LARGE((施設用作成シート【入力例】!$C$18:$C$117=$D$8)*1/ROW(施設用作成シート【入力例】!$B$18:$B$117),ROWS($B$12:$B89)),1/ROW(施設用作成シート【入力例】!$B$18:$B$117),0),COLUMNS($B$11:E$11)),"")</f>
        <v/>
      </c>
      <c r="F89" s="151" t="str">
        <f t="array" ref="F89">IFERROR(INDEX(施設用作成シート【入力例】!$B$18:$P$117,MATCH(LARGE((施設用作成シート【入力例】!$C$18:$C$117=$D$8)*1/ROW(施設用作成シート【入力例】!$B$18:$B$117),ROWS($B$12:$B89)),1/ROW(施設用作成シート【入力例】!$B$18:$B$117),0),COLUMNS($B$11:F$11)),"")</f>
        <v/>
      </c>
      <c r="G89" s="151" t="str">
        <f t="array" ref="G89">IFERROR(INDEX(施設用作成シート【入力例】!$B$18:$P$117,MATCH(LARGE((施設用作成シート【入力例】!$C$18:$C$117=$D$8)*1/ROW(施設用作成シート【入力例】!$B$18:$B$117),ROWS($B$12:$B89)),1/ROW(施設用作成シート【入力例】!$B$18:$B$117),0),COLUMNS($B$11:G$11)),"")</f>
        <v/>
      </c>
      <c r="H89" s="151" t="str">
        <f t="array" ref="H89">IFERROR(INDEX(施設用作成シート【入力例】!$B$18:$P$117,MATCH(LARGE((施設用作成シート【入力例】!$C$18:$C$117=$D$8)*1/ROW(施設用作成シート【入力例】!$B$18:$B$117),ROWS($B$12:$B89)),1/ROW(施設用作成シート【入力例】!$B$18:$B$117),0),COLUMNS($B$11:H$11)),"")</f>
        <v/>
      </c>
      <c r="I89" s="138" t="str">
        <f t="array" ref="I89">IFERROR(INDEX(施設用作成シート【入力例】!$B$18:$P$117,MATCH(LARGE((施設用作成シート【入力例】!$C$18:$C$117=$D$8)*1/ROW(施設用作成シート【入力例】!$B$18:$B$117),ROWS($B$12:$B89)),1/ROW(施設用作成シート【入力例】!$B$18:$B$117),0),COLUMNS($B$11:I$11)),"")</f>
        <v/>
      </c>
      <c r="J89" s="142" t="str">
        <f t="array" ref="J89">IFERROR(INDEX(施設用作成シート【入力例】!$B$18:$P$117,MATCH(LARGE((施設用作成シート【入力例】!$C$18:$C$117=$D$8)*1/ROW(施設用作成シート【入力例】!$B$18:$B$117),ROWS($B$12:$B89)),1/ROW(施設用作成シート【入力例】!$B$18:$B$117),0),COLUMNS($B$11:J$11)),"")</f>
        <v/>
      </c>
      <c r="K89" s="138" t="str">
        <f t="array" ref="K89">IFERROR(INDEX(施設用作成シート【入力例】!$B$18:$P$117,MATCH(LARGE((施設用作成シート【入力例】!$C$18:$C$117=$D$8)*1/ROW(施設用作成シート【入力例】!$B$18:$B$117),ROWS($B$12:$B89)),1/ROW(施設用作成シート【入力例】!$B$18:$B$117),0),COLUMNS($B$11:K$11)),"")</f>
        <v/>
      </c>
      <c r="L89" s="138" t="str">
        <f t="array" ref="L89">IFERROR(INDEX(施設用作成シート【入力例】!$B$18:$P$117,MATCH(LARGE((施設用作成シート【入力例】!$C$18:$C$117=$D$8)*1/ROW(施設用作成シート【入力例】!$B$18:$B$117),ROWS($B$12:$B89)),1/ROW(施設用作成シート【入力例】!$B$18:$B$117),0),COLUMNS($B$11:L$11)),"")</f>
        <v/>
      </c>
      <c r="M89" s="138" t="str">
        <f t="array" ref="M89">IFERROR(INDEX(施設用作成シート【入力例】!$B$18:$P$117,MATCH(LARGE((施設用作成シート【入力例】!$C$18:$C$117=$D$8)*1/ROW(施設用作成シート【入力例】!$B$18:$B$117),ROWS($B$12:$B89)),1/ROW(施設用作成シート【入力例】!$B$18:$B$117),0),COLUMNS($B$11:M$11)),"")</f>
        <v/>
      </c>
      <c r="N89" s="138" t="str">
        <f t="array" ref="N89">IFERROR(INDEX(施設用作成シート【入力例】!$B$18:$P$117,MATCH(LARGE((施設用作成シート【入力例】!$C$18:$C$117=$D$8)*1/ROW(施設用作成シート【入力例】!$B$18:$B$117),ROWS($B$12:$B89)),1/ROW(施設用作成シート【入力例】!$B$18:$B$117),0),COLUMNS($B$11:N$11)),"")</f>
        <v/>
      </c>
      <c r="O89" s="151" t="str">
        <f t="array" ref="O89">IFERROR(INDEX(施設用作成シート【入力例】!$B$18:$P$117,MATCH(LARGE((施設用作成シート【入力例】!$C$18:$C$117=$D$8)*1/ROW(施設用作成シート【入力例】!$B$18:$B$117),ROWS($B$12:$B89)),1/ROW(施設用作成シート【入力例】!$B$18:$B$117),0),COLUMNS($B$11:O$11)),"")</f>
        <v/>
      </c>
    </row>
    <row r="90" spans="2:15" ht="19.5">
      <c r="B90" s="138" t="str">
        <f t="array" ref="B90">IFERROR(INDEX(施設用作成シート【入力例】!$B$18:$P$117,MATCH(LARGE((施設用作成シート【入力例】!$C$18:$C$117=$D$8)*1/ROW(施設用作成シート【入力例】!$B$18:$B$117),ROWS($B$12:$B90)),1/ROW(施設用作成シート【入力例】!$B$18:$B$117),0),COLUMNS($B$11:B$11)),"")</f>
        <v/>
      </c>
      <c r="C90" s="138" t="str">
        <f t="array" ref="C90">IFERROR(INDEX(施設用作成シート【入力例】!$B$18:$P$117,MATCH(LARGE((施設用作成シート【入力例】!$C$18:$C$117=$D$8)*1/ROW(施設用作成シート【入力例】!$B$18:$B$117),ROWS($B$12:$B90)),1/ROW(施設用作成シート【入力例】!$B$18:$B$117),0),COLUMNS($B$11:C$11)),"")</f>
        <v/>
      </c>
      <c r="D90" s="138" t="str">
        <f t="array" ref="D90">IFERROR(INDEX(施設用作成シート【入力例】!$B$18:$P$117,MATCH(LARGE((施設用作成シート【入力例】!$C$18:$C$117=$D$8)*1/ROW(施設用作成シート【入力例】!$B$18:$B$117),ROWS($B$12:$B90)),1/ROW(施設用作成シート【入力例】!$B$18:$B$117),0),COLUMNS($B$11:D$11)),"")</f>
        <v/>
      </c>
      <c r="E90" s="157" t="str">
        <f t="array" ref="E90">IFERROR(INDEX(施設用作成シート【入力例】!$B$18:$P$117,MATCH(LARGE((施設用作成シート【入力例】!$C$18:$C$117=$D$8)*1/ROW(施設用作成シート【入力例】!$B$18:$B$117),ROWS($B$12:$B90)),1/ROW(施設用作成シート【入力例】!$B$18:$B$117),0),COLUMNS($B$11:E$11)),"")</f>
        <v/>
      </c>
      <c r="F90" s="151" t="str">
        <f t="array" ref="F90">IFERROR(INDEX(施設用作成シート【入力例】!$B$18:$P$117,MATCH(LARGE((施設用作成シート【入力例】!$C$18:$C$117=$D$8)*1/ROW(施設用作成シート【入力例】!$B$18:$B$117),ROWS($B$12:$B90)),1/ROW(施設用作成シート【入力例】!$B$18:$B$117),0),COLUMNS($B$11:F$11)),"")</f>
        <v/>
      </c>
      <c r="G90" s="151" t="str">
        <f t="array" ref="G90">IFERROR(INDEX(施設用作成シート【入力例】!$B$18:$P$117,MATCH(LARGE((施設用作成シート【入力例】!$C$18:$C$117=$D$8)*1/ROW(施設用作成シート【入力例】!$B$18:$B$117),ROWS($B$12:$B90)),1/ROW(施設用作成シート【入力例】!$B$18:$B$117),0),COLUMNS($B$11:G$11)),"")</f>
        <v/>
      </c>
      <c r="H90" s="151" t="str">
        <f t="array" ref="H90">IFERROR(INDEX(施設用作成シート【入力例】!$B$18:$P$117,MATCH(LARGE((施設用作成シート【入力例】!$C$18:$C$117=$D$8)*1/ROW(施設用作成シート【入力例】!$B$18:$B$117),ROWS($B$12:$B90)),1/ROW(施設用作成シート【入力例】!$B$18:$B$117),0),COLUMNS($B$11:H$11)),"")</f>
        <v/>
      </c>
      <c r="I90" s="138" t="str">
        <f t="array" ref="I90">IFERROR(INDEX(施設用作成シート【入力例】!$B$18:$P$117,MATCH(LARGE((施設用作成シート【入力例】!$C$18:$C$117=$D$8)*1/ROW(施設用作成シート【入力例】!$B$18:$B$117),ROWS($B$12:$B90)),1/ROW(施設用作成シート【入力例】!$B$18:$B$117),0),COLUMNS($B$11:I$11)),"")</f>
        <v/>
      </c>
      <c r="J90" s="142" t="str">
        <f t="array" ref="J90">IFERROR(INDEX(施設用作成シート【入力例】!$B$18:$P$117,MATCH(LARGE((施設用作成シート【入力例】!$C$18:$C$117=$D$8)*1/ROW(施設用作成シート【入力例】!$B$18:$B$117),ROWS($B$12:$B90)),1/ROW(施設用作成シート【入力例】!$B$18:$B$117),0),COLUMNS($B$11:J$11)),"")</f>
        <v/>
      </c>
      <c r="K90" s="138" t="str">
        <f t="array" ref="K90">IFERROR(INDEX(施設用作成シート【入力例】!$B$18:$P$117,MATCH(LARGE((施設用作成シート【入力例】!$C$18:$C$117=$D$8)*1/ROW(施設用作成シート【入力例】!$B$18:$B$117),ROWS($B$12:$B90)),1/ROW(施設用作成シート【入力例】!$B$18:$B$117),0),COLUMNS($B$11:K$11)),"")</f>
        <v/>
      </c>
      <c r="L90" s="138" t="str">
        <f t="array" ref="L90">IFERROR(INDEX(施設用作成シート【入力例】!$B$18:$P$117,MATCH(LARGE((施設用作成シート【入力例】!$C$18:$C$117=$D$8)*1/ROW(施設用作成シート【入力例】!$B$18:$B$117),ROWS($B$12:$B90)),1/ROW(施設用作成シート【入力例】!$B$18:$B$117),0),COLUMNS($B$11:L$11)),"")</f>
        <v/>
      </c>
      <c r="M90" s="138" t="str">
        <f t="array" ref="M90">IFERROR(INDEX(施設用作成シート【入力例】!$B$18:$P$117,MATCH(LARGE((施設用作成シート【入力例】!$C$18:$C$117=$D$8)*1/ROW(施設用作成シート【入力例】!$B$18:$B$117),ROWS($B$12:$B90)),1/ROW(施設用作成シート【入力例】!$B$18:$B$117),0),COLUMNS($B$11:M$11)),"")</f>
        <v/>
      </c>
      <c r="N90" s="138" t="str">
        <f t="array" ref="N90">IFERROR(INDEX(施設用作成シート【入力例】!$B$18:$P$117,MATCH(LARGE((施設用作成シート【入力例】!$C$18:$C$117=$D$8)*1/ROW(施設用作成シート【入力例】!$B$18:$B$117),ROWS($B$12:$B90)),1/ROW(施設用作成シート【入力例】!$B$18:$B$117),0),COLUMNS($B$11:N$11)),"")</f>
        <v/>
      </c>
      <c r="O90" s="151" t="str">
        <f t="array" ref="O90">IFERROR(INDEX(施設用作成シート【入力例】!$B$18:$P$117,MATCH(LARGE((施設用作成シート【入力例】!$C$18:$C$117=$D$8)*1/ROW(施設用作成シート【入力例】!$B$18:$B$117),ROWS($B$12:$B90)),1/ROW(施設用作成シート【入力例】!$B$18:$B$117),0),COLUMNS($B$11:O$11)),"")</f>
        <v/>
      </c>
    </row>
    <row r="91" spans="2:15" ht="19.5">
      <c r="B91" s="138" t="str">
        <f t="array" ref="B91">IFERROR(INDEX(施設用作成シート【入力例】!$B$18:$P$117,MATCH(LARGE((施設用作成シート【入力例】!$C$18:$C$117=$D$8)*1/ROW(施設用作成シート【入力例】!$B$18:$B$117),ROWS($B$12:$B91)),1/ROW(施設用作成シート【入力例】!$B$18:$B$117),0),COLUMNS($B$11:B$11)),"")</f>
        <v/>
      </c>
      <c r="C91" s="138" t="str">
        <f t="array" ref="C91">IFERROR(INDEX(施設用作成シート【入力例】!$B$18:$P$117,MATCH(LARGE((施設用作成シート【入力例】!$C$18:$C$117=$D$8)*1/ROW(施設用作成シート【入力例】!$B$18:$B$117),ROWS($B$12:$B91)),1/ROW(施設用作成シート【入力例】!$B$18:$B$117),0),COLUMNS($B$11:C$11)),"")</f>
        <v/>
      </c>
      <c r="D91" s="138" t="str">
        <f t="array" ref="D91">IFERROR(INDEX(施設用作成シート【入力例】!$B$18:$P$117,MATCH(LARGE((施設用作成シート【入力例】!$C$18:$C$117=$D$8)*1/ROW(施設用作成シート【入力例】!$B$18:$B$117),ROWS($B$12:$B91)),1/ROW(施設用作成シート【入力例】!$B$18:$B$117),0),COLUMNS($B$11:D$11)),"")</f>
        <v/>
      </c>
      <c r="E91" s="157" t="str">
        <f t="array" ref="E91">IFERROR(INDEX(施設用作成シート【入力例】!$B$18:$P$117,MATCH(LARGE((施設用作成シート【入力例】!$C$18:$C$117=$D$8)*1/ROW(施設用作成シート【入力例】!$B$18:$B$117),ROWS($B$12:$B91)),1/ROW(施設用作成シート【入力例】!$B$18:$B$117),0),COLUMNS($B$11:E$11)),"")</f>
        <v/>
      </c>
      <c r="F91" s="151" t="str">
        <f t="array" ref="F91">IFERROR(INDEX(施設用作成シート【入力例】!$B$18:$P$117,MATCH(LARGE((施設用作成シート【入力例】!$C$18:$C$117=$D$8)*1/ROW(施設用作成シート【入力例】!$B$18:$B$117),ROWS($B$12:$B91)),1/ROW(施設用作成シート【入力例】!$B$18:$B$117),0),COLUMNS($B$11:F$11)),"")</f>
        <v/>
      </c>
      <c r="G91" s="151" t="str">
        <f t="array" ref="G91">IFERROR(INDEX(施設用作成シート【入力例】!$B$18:$P$117,MATCH(LARGE((施設用作成シート【入力例】!$C$18:$C$117=$D$8)*1/ROW(施設用作成シート【入力例】!$B$18:$B$117),ROWS($B$12:$B91)),1/ROW(施設用作成シート【入力例】!$B$18:$B$117),0),COLUMNS($B$11:G$11)),"")</f>
        <v/>
      </c>
      <c r="H91" s="151" t="str">
        <f t="array" ref="H91">IFERROR(INDEX(施設用作成シート【入力例】!$B$18:$P$117,MATCH(LARGE((施設用作成シート【入力例】!$C$18:$C$117=$D$8)*1/ROW(施設用作成シート【入力例】!$B$18:$B$117),ROWS($B$12:$B91)),1/ROW(施設用作成シート【入力例】!$B$18:$B$117),0),COLUMNS($B$11:H$11)),"")</f>
        <v/>
      </c>
      <c r="I91" s="138" t="str">
        <f t="array" ref="I91">IFERROR(INDEX(施設用作成シート【入力例】!$B$18:$P$117,MATCH(LARGE((施設用作成シート【入力例】!$C$18:$C$117=$D$8)*1/ROW(施設用作成シート【入力例】!$B$18:$B$117),ROWS($B$12:$B91)),1/ROW(施設用作成シート【入力例】!$B$18:$B$117),0),COLUMNS($B$11:I$11)),"")</f>
        <v/>
      </c>
      <c r="J91" s="142" t="str">
        <f t="array" ref="J91">IFERROR(INDEX(施設用作成シート【入力例】!$B$18:$P$117,MATCH(LARGE((施設用作成シート【入力例】!$C$18:$C$117=$D$8)*1/ROW(施設用作成シート【入力例】!$B$18:$B$117),ROWS($B$12:$B91)),1/ROW(施設用作成シート【入力例】!$B$18:$B$117),0),COLUMNS($B$11:J$11)),"")</f>
        <v/>
      </c>
      <c r="K91" s="138" t="str">
        <f t="array" ref="K91">IFERROR(INDEX(施設用作成シート【入力例】!$B$18:$P$117,MATCH(LARGE((施設用作成シート【入力例】!$C$18:$C$117=$D$8)*1/ROW(施設用作成シート【入力例】!$B$18:$B$117),ROWS($B$12:$B91)),1/ROW(施設用作成シート【入力例】!$B$18:$B$117),0),COLUMNS($B$11:K$11)),"")</f>
        <v/>
      </c>
      <c r="L91" s="138" t="str">
        <f t="array" ref="L91">IFERROR(INDEX(施設用作成シート【入力例】!$B$18:$P$117,MATCH(LARGE((施設用作成シート【入力例】!$C$18:$C$117=$D$8)*1/ROW(施設用作成シート【入力例】!$B$18:$B$117),ROWS($B$12:$B91)),1/ROW(施設用作成シート【入力例】!$B$18:$B$117),0),COLUMNS($B$11:L$11)),"")</f>
        <v/>
      </c>
      <c r="M91" s="138" t="str">
        <f t="array" ref="M91">IFERROR(INDEX(施設用作成シート【入力例】!$B$18:$P$117,MATCH(LARGE((施設用作成シート【入力例】!$C$18:$C$117=$D$8)*1/ROW(施設用作成シート【入力例】!$B$18:$B$117),ROWS($B$12:$B91)),1/ROW(施設用作成シート【入力例】!$B$18:$B$117),0),COLUMNS($B$11:M$11)),"")</f>
        <v/>
      </c>
      <c r="N91" s="138" t="str">
        <f t="array" ref="N91">IFERROR(INDEX(施設用作成シート【入力例】!$B$18:$P$117,MATCH(LARGE((施設用作成シート【入力例】!$C$18:$C$117=$D$8)*1/ROW(施設用作成シート【入力例】!$B$18:$B$117),ROWS($B$12:$B91)),1/ROW(施設用作成シート【入力例】!$B$18:$B$117),0),COLUMNS($B$11:N$11)),"")</f>
        <v/>
      </c>
      <c r="O91" s="151" t="str">
        <f t="array" ref="O91">IFERROR(INDEX(施設用作成シート【入力例】!$B$18:$P$117,MATCH(LARGE((施設用作成シート【入力例】!$C$18:$C$117=$D$8)*1/ROW(施設用作成シート【入力例】!$B$18:$B$117),ROWS($B$12:$B91)),1/ROW(施設用作成シート【入力例】!$B$18:$B$117),0),COLUMNS($B$11:O$11)),"")</f>
        <v/>
      </c>
    </row>
    <row r="92" spans="2:15" ht="19.5">
      <c r="B92" s="138" t="str">
        <f t="array" ref="B92">IFERROR(INDEX(施設用作成シート【入力例】!$B$18:$P$117,MATCH(LARGE((施設用作成シート【入力例】!$C$18:$C$117=$D$8)*1/ROW(施設用作成シート【入力例】!$B$18:$B$117),ROWS($B$12:$B92)),1/ROW(施設用作成シート【入力例】!$B$18:$B$117),0),COLUMNS($B$11:B$11)),"")</f>
        <v/>
      </c>
      <c r="C92" s="138" t="str">
        <f t="array" ref="C92">IFERROR(INDEX(施設用作成シート【入力例】!$B$18:$P$117,MATCH(LARGE((施設用作成シート【入力例】!$C$18:$C$117=$D$8)*1/ROW(施設用作成シート【入力例】!$B$18:$B$117),ROWS($B$12:$B92)),1/ROW(施設用作成シート【入力例】!$B$18:$B$117),0),COLUMNS($B$11:C$11)),"")</f>
        <v/>
      </c>
      <c r="D92" s="138" t="str">
        <f t="array" ref="D92">IFERROR(INDEX(施設用作成シート【入力例】!$B$18:$P$117,MATCH(LARGE((施設用作成シート【入力例】!$C$18:$C$117=$D$8)*1/ROW(施設用作成シート【入力例】!$B$18:$B$117),ROWS($B$12:$B92)),1/ROW(施設用作成シート【入力例】!$B$18:$B$117),0),COLUMNS($B$11:D$11)),"")</f>
        <v/>
      </c>
      <c r="E92" s="157" t="str">
        <f t="array" ref="E92">IFERROR(INDEX(施設用作成シート【入力例】!$B$18:$P$117,MATCH(LARGE((施設用作成シート【入力例】!$C$18:$C$117=$D$8)*1/ROW(施設用作成シート【入力例】!$B$18:$B$117),ROWS($B$12:$B92)),1/ROW(施設用作成シート【入力例】!$B$18:$B$117),0),COLUMNS($B$11:E$11)),"")</f>
        <v/>
      </c>
      <c r="F92" s="151" t="str">
        <f t="array" ref="F92">IFERROR(INDEX(施設用作成シート【入力例】!$B$18:$P$117,MATCH(LARGE((施設用作成シート【入力例】!$C$18:$C$117=$D$8)*1/ROW(施設用作成シート【入力例】!$B$18:$B$117),ROWS($B$12:$B92)),1/ROW(施設用作成シート【入力例】!$B$18:$B$117),0),COLUMNS($B$11:F$11)),"")</f>
        <v/>
      </c>
      <c r="G92" s="151" t="str">
        <f t="array" ref="G92">IFERROR(INDEX(施設用作成シート【入力例】!$B$18:$P$117,MATCH(LARGE((施設用作成シート【入力例】!$C$18:$C$117=$D$8)*1/ROW(施設用作成シート【入力例】!$B$18:$B$117),ROWS($B$12:$B92)),1/ROW(施設用作成シート【入力例】!$B$18:$B$117),0),COLUMNS($B$11:G$11)),"")</f>
        <v/>
      </c>
      <c r="H92" s="151" t="str">
        <f t="array" ref="H92">IFERROR(INDEX(施設用作成シート【入力例】!$B$18:$P$117,MATCH(LARGE((施設用作成シート【入力例】!$C$18:$C$117=$D$8)*1/ROW(施設用作成シート【入力例】!$B$18:$B$117),ROWS($B$12:$B92)),1/ROW(施設用作成シート【入力例】!$B$18:$B$117),0),COLUMNS($B$11:H$11)),"")</f>
        <v/>
      </c>
      <c r="I92" s="138" t="str">
        <f t="array" ref="I92">IFERROR(INDEX(施設用作成シート【入力例】!$B$18:$P$117,MATCH(LARGE((施設用作成シート【入力例】!$C$18:$C$117=$D$8)*1/ROW(施設用作成シート【入力例】!$B$18:$B$117),ROWS($B$12:$B92)),1/ROW(施設用作成シート【入力例】!$B$18:$B$117),0),COLUMNS($B$11:I$11)),"")</f>
        <v/>
      </c>
      <c r="J92" s="142" t="str">
        <f t="array" ref="J92">IFERROR(INDEX(施設用作成シート【入力例】!$B$18:$P$117,MATCH(LARGE((施設用作成シート【入力例】!$C$18:$C$117=$D$8)*1/ROW(施設用作成シート【入力例】!$B$18:$B$117),ROWS($B$12:$B92)),1/ROW(施設用作成シート【入力例】!$B$18:$B$117),0),COLUMNS($B$11:J$11)),"")</f>
        <v/>
      </c>
      <c r="K92" s="138" t="str">
        <f t="array" ref="K92">IFERROR(INDEX(施設用作成シート【入力例】!$B$18:$P$117,MATCH(LARGE((施設用作成シート【入力例】!$C$18:$C$117=$D$8)*1/ROW(施設用作成シート【入力例】!$B$18:$B$117),ROWS($B$12:$B92)),1/ROW(施設用作成シート【入力例】!$B$18:$B$117),0),COLUMNS($B$11:K$11)),"")</f>
        <v/>
      </c>
      <c r="L92" s="138" t="str">
        <f t="array" ref="L92">IFERROR(INDEX(施設用作成シート【入力例】!$B$18:$P$117,MATCH(LARGE((施設用作成シート【入力例】!$C$18:$C$117=$D$8)*1/ROW(施設用作成シート【入力例】!$B$18:$B$117),ROWS($B$12:$B92)),1/ROW(施設用作成シート【入力例】!$B$18:$B$117),0),COLUMNS($B$11:L$11)),"")</f>
        <v/>
      </c>
      <c r="M92" s="138" t="str">
        <f t="array" ref="M92">IFERROR(INDEX(施設用作成シート【入力例】!$B$18:$P$117,MATCH(LARGE((施設用作成シート【入力例】!$C$18:$C$117=$D$8)*1/ROW(施設用作成シート【入力例】!$B$18:$B$117),ROWS($B$12:$B92)),1/ROW(施設用作成シート【入力例】!$B$18:$B$117),0),COLUMNS($B$11:M$11)),"")</f>
        <v/>
      </c>
      <c r="N92" s="138" t="str">
        <f t="array" ref="N92">IFERROR(INDEX(施設用作成シート【入力例】!$B$18:$P$117,MATCH(LARGE((施設用作成シート【入力例】!$C$18:$C$117=$D$8)*1/ROW(施設用作成シート【入力例】!$B$18:$B$117),ROWS($B$12:$B92)),1/ROW(施設用作成シート【入力例】!$B$18:$B$117),0),COLUMNS($B$11:N$11)),"")</f>
        <v/>
      </c>
      <c r="O92" s="151" t="str">
        <f t="array" ref="O92">IFERROR(INDEX(施設用作成シート【入力例】!$B$18:$P$117,MATCH(LARGE((施設用作成シート【入力例】!$C$18:$C$117=$D$8)*1/ROW(施設用作成シート【入力例】!$B$18:$B$117),ROWS($B$12:$B92)),1/ROW(施設用作成シート【入力例】!$B$18:$B$117),0),COLUMNS($B$11:O$11)),"")</f>
        <v/>
      </c>
    </row>
    <row r="93" spans="2:15" ht="19.5">
      <c r="B93" s="138" t="str">
        <f t="array" ref="B93">IFERROR(INDEX(施設用作成シート【入力例】!$B$18:$P$117,MATCH(LARGE((施設用作成シート【入力例】!$C$18:$C$117=$D$8)*1/ROW(施設用作成シート【入力例】!$B$18:$B$117),ROWS($B$12:$B93)),1/ROW(施設用作成シート【入力例】!$B$18:$B$117),0),COLUMNS($B$11:B$11)),"")</f>
        <v/>
      </c>
      <c r="C93" s="138" t="str">
        <f t="array" ref="C93">IFERROR(INDEX(施設用作成シート【入力例】!$B$18:$P$117,MATCH(LARGE((施設用作成シート【入力例】!$C$18:$C$117=$D$8)*1/ROW(施設用作成シート【入力例】!$B$18:$B$117),ROWS($B$12:$B93)),1/ROW(施設用作成シート【入力例】!$B$18:$B$117),0),COLUMNS($B$11:C$11)),"")</f>
        <v/>
      </c>
      <c r="D93" s="138" t="str">
        <f t="array" ref="D93">IFERROR(INDEX(施設用作成シート【入力例】!$B$18:$P$117,MATCH(LARGE((施設用作成シート【入力例】!$C$18:$C$117=$D$8)*1/ROW(施設用作成シート【入力例】!$B$18:$B$117),ROWS($B$12:$B93)),1/ROW(施設用作成シート【入力例】!$B$18:$B$117),0),COLUMNS($B$11:D$11)),"")</f>
        <v/>
      </c>
      <c r="E93" s="157" t="str">
        <f t="array" ref="E93">IFERROR(INDEX(施設用作成シート【入力例】!$B$18:$P$117,MATCH(LARGE((施設用作成シート【入力例】!$C$18:$C$117=$D$8)*1/ROW(施設用作成シート【入力例】!$B$18:$B$117),ROWS($B$12:$B93)),1/ROW(施設用作成シート【入力例】!$B$18:$B$117),0),COLUMNS($B$11:E$11)),"")</f>
        <v/>
      </c>
      <c r="F93" s="151" t="str">
        <f t="array" ref="F93">IFERROR(INDEX(施設用作成シート【入力例】!$B$18:$P$117,MATCH(LARGE((施設用作成シート【入力例】!$C$18:$C$117=$D$8)*1/ROW(施設用作成シート【入力例】!$B$18:$B$117),ROWS($B$12:$B93)),1/ROW(施設用作成シート【入力例】!$B$18:$B$117),0),COLUMNS($B$11:F$11)),"")</f>
        <v/>
      </c>
      <c r="G93" s="151" t="str">
        <f t="array" ref="G93">IFERROR(INDEX(施設用作成シート【入力例】!$B$18:$P$117,MATCH(LARGE((施設用作成シート【入力例】!$C$18:$C$117=$D$8)*1/ROW(施設用作成シート【入力例】!$B$18:$B$117),ROWS($B$12:$B93)),1/ROW(施設用作成シート【入力例】!$B$18:$B$117),0),COLUMNS($B$11:G$11)),"")</f>
        <v/>
      </c>
      <c r="H93" s="151" t="str">
        <f t="array" ref="H93">IFERROR(INDEX(施設用作成シート【入力例】!$B$18:$P$117,MATCH(LARGE((施設用作成シート【入力例】!$C$18:$C$117=$D$8)*1/ROW(施設用作成シート【入力例】!$B$18:$B$117),ROWS($B$12:$B93)),1/ROW(施設用作成シート【入力例】!$B$18:$B$117),0),COLUMNS($B$11:H$11)),"")</f>
        <v/>
      </c>
      <c r="I93" s="138" t="str">
        <f t="array" ref="I93">IFERROR(INDEX(施設用作成シート【入力例】!$B$18:$P$117,MATCH(LARGE((施設用作成シート【入力例】!$C$18:$C$117=$D$8)*1/ROW(施設用作成シート【入力例】!$B$18:$B$117),ROWS($B$12:$B93)),1/ROW(施設用作成シート【入力例】!$B$18:$B$117),0),COLUMNS($B$11:I$11)),"")</f>
        <v/>
      </c>
      <c r="J93" s="142" t="str">
        <f t="array" ref="J93">IFERROR(INDEX(施設用作成シート【入力例】!$B$18:$P$117,MATCH(LARGE((施設用作成シート【入力例】!$C$18:$C$117=$D$8)*1/ROW(施設用作成シート【入力例】!$B$18:$B$117),ROWS($B$12:$B93)),1/ROW(施設用作成シート【入力例】!$B$18:$B$117),0),COLUMNS($B$11:J$11)),"")</f>
        <v/>
      </c>
      <c r="K93" s="138" t="str">
        <f t="array" ref="K93">IFERROR(INDEX(施設用作成シート【入力例】!$B$18:$P$117,MATCH(LARGE((施設用作成シート【入力例】!$C$18:$C$117=$D$8)*1/ROW(施設用作成シート【入力例】!$B$18:$B$117),ROWS($B$12:$B93)),1/ROW(施設用作成シート【入力例】!$B$18:$B$117),0),COLUMNS($B$11:K$11)),"")</f>
        <v/>
      </c>
      <c r="L93" s="138" t="str">
        <f t="array" ref="L93">IFERROR(INDEX(施設用作成シート【入力例】!$B$18:$P$117,MATCH(LARGE((施設用作成シート【入力例】!$C$18:$C$117=$D$8)*1/ROW(施設用作成シート【入力例】!$B$18:$B$117),ROWS($B$12:$B93)),1/ROW(施設用作成シート【入力例】!$B$18:$B$117),0),COLUMNS($B$11:L$11)),"")</f>
        <v/>
      </c>
      <c r="M93" s="138" t="str">
        <f t="array" ref="M93">IFERROR(INDEX(施設用作成シート【入力例】!$B$18:$P$117,MATCH(LARGE((施設用作成シート【入力例】!$C$18:$C$117=$D$8)*1/ROW(施設用作成シート【入力例】!$B$18:$B$117),ROWS($B$12:$B93)),1/ROW(施設用作成シート【入力例】!$B$18:$B$117),0),COLUMNS($B$11:M$11)),"")</f>
        <v/>
      </c>
      <c r="N93" s="138" t="str">
        <f t="array" ref="N93">IFERROR(INDEX(施設用作成シート【入力例】!$B$18:$P$117,MATCH(LARGE((施設用作成シート【入力例】!$C$18:$C$117=$D$8)*1/ROW(施設用作成シート【入力例】!$B$18:$B$117),ROWS($B$12:$B93)),1/ROW(施設用作成シート【入力例】!$B$18:$B$117),0),COLUMNS($B$11:N$11)),"")</f>
        <v/>
      </c>
      <c r="O93" s="151" t="str">
        <f t="array" ref="O93">IFERROR(INDEX(施設用作成シート【入力例】!$B$18:$P$117,MATCH(LARGE((施設用作成シート【入力例】!$C$18:$C$117=$D$8)*1/ROW(施設用作成シート【入力例】!$B$18:$B$117),ROWS($B$12:$B93)),1/ROW(施設用作成シート【入力例】!$B$18:$B$117),0),COLUMNS($B$11:O$11)),"")</f>
        <v/>
      </c>
    </row>
    <row r="94" spans="2:15" ht="19.5">
      <c r="B94" s="138" t="str">
        <f t="array" ref="B94">IFERROR(INDEX(施設用作成シート【入力例】!$B$18:$P$117,MATCH(LARGE((施設用作成シート【入力例】!$C$18:$C$117=$D$8)*1/ROW(施設用作成シート【入力例】!$B$18:$B$117),ROWS($B$12:$B94)),1/ROW(施設用作成シート【入力例】!$B$18:$B$117),0),COLUMNS($B$11:B$11)),"")</f>
        <v/>
      </c>
      <c r="C94" s="138" t="str">
        <f t="array" ref="C94">IFERROR(INDEX(施設用作成シート【入力例】!$B$18:$P$117,MATCH(LARGE((施設用作成シート【入力例】!$C$18:$C$117=$D$8)*1/ROW(施設用作成シート【入力例】!$B$18:$B$117),ROWS($B$12:$B94)),1/ROW(施設用作成シート【入力例】!$B$18:$B$117),0),COLUMNS($B$11:C$11)),"")</f>
        <v/>
      </c>
      <c r="D94" s="138" t="str">
        <f t="array" ref="D94">IFERROR(INDEX(施設用作成シート【入力例】!$B$18:$P$117,MATCH(LARGE((施設用作成シート【入力例】!$C$18:$C$117=$D$8)*1/ROW(施設用作成シート【入力例】!$B$18:$B$117),ROWS($B$12:$B94)),1/ROW(施設用作成シート【入力例】!$B$18:$B$117),0),COLUMNS($B$11:D$11)),"")</f>
        <v/>
      </c>
      <c r="E94" s="157" t="str">
        <f t="array" ref="E94">IFERROR(INDEX(施設用作成シート【入力例】!$B$18:$P$117,MATCH(LARGE((施設用作成シート【入力例】!$C$18:$C$117=$D$8)*1/ROW(施設用作成シート【入力例】!$B$18:$B$117),ROWS($B$12:$B94)),1/ROW(施設用作成シート【入力例】!$B$18:$B$117),0),COLUMNS($B$11:E$11)),"")</f>
        <v/>
      </c>
      <c r="F94" s="151" t="str">
        <f t="array" ref="F94">IFERROR(INDEX(施設用作成シート【入力例】!$B$18:$P$117,MATCH(LARGE((施設用作成シート【入力例】!$C$18:$C$117=$D$8)*1/ROW(施設用作成シート【入力例】!$B$18:$B$117),ROWS($B$12:$B94)),1/ROW(施設用作成シート【入力例】!$B$18:$B$117),0),COLUMNS($B$11:F$11)),"")</f>
        <v/>
      </c>
      <c r="G94" s="151" t="str">
        <f t="array" ref="G94">IFERROR(INDEX(施設用作成シート【入力例】!$B$18:$P$117,MATCH(LARGE((施設用作成シート【入力例】!$C$18:$C$117=$D$8)*1/ROW(施設用作成シート【入力例】!$B$18:$B$117),ROWS($B$12:$B94)),1/ROW(施設用作成シート【入力例】!$B$18:$B$117),0),COLUMNS($B$11:G$11)),"")</f>
        <v/>
      </c>
      <c r="H94" s="151" t="str">
        <f t="array" ref="H94">IFERROR(INDEX(施設用作成シート【入力例】!$B$18:$P$117,MATCH(LARGE((施設用作成シート【入力例】!$C$18:$C$117=$D$8)*1/ROW(施設用作成シート【入力例】!$B$18:$B$117),ROWS($B$12:$B94)),1/ROW(施設用作成シート【入力例】!$B$18:$B$117),0),COLUMNS($B$11:H$11)),"")</f>
        <v/>
      </c>
      <c r="I94" s="138" t="str">
        <f t="array" ref="I94">IFERROR(INDEX(施設用作成シート【入力例】!$B$18:$P$117,MATCH(LARGE((施設用作成シート【入力例】!$C$18:$C$117=$D$8)*1/ROW(施設用作成シート【入力例】!$B$18:$B$117),ROWS($B$12:$B94)),1/ROW(施設用作成シート【入力例】!$B$18:$B$117),0),COLUMNS($B$11:I$11)),"")</f>
        <v/>
      </c>
      <c r="J94" s="142" t="str">
        <f t="array" ref="J94">IFERROR(INDEX(施設用作成シート【入力例】!$B$18:$P$117,MATCH(LARGE((施設用作成シート【入力例】!$C$18:$C$117=$D$8)*1/ROW(施設用作成シート【入力例】!$B$18:$B$117),ROWS($B$12:$B94)),1/ROW(施設用作成シート【入力例】!$B$18:$B$117),0),COLUMNS($B$11:J$11)),"")</f>
        <v/>
      </c>
      <c r="K94" s="138" t="str">
        <f t="array" ref="K94">IFERROR(INDEX(施設用作成シート【入力例】!$B$18:$P$117,MATCH(LARGE((施設用作成シート【入力例】!$C$18:$C$117=$D$8)*1/ROW(施設用作成シート【入力例】!$B$18:$B$117),ROWS($B$12:$B94)),1/ROW(施設用作成シート【入力例】!$B$18:$B$117),0),COLUMNS($B$11:K$11)),"")</f>
        <v/>
      </c>
      <c r="L94" s="138" t="str">
        <f t="array" ref="L94">IFERROR(INDEX(施設用作成シート【入力例】!$B$18:$P$117,MATCH(LARGE((施設用作成シート【入力例】!$C$18:$C$117=$D$8)*1/ROW(施設用作成シート【入力例】!$B$18:$B$117),ROWS($B$12:$B94)),1/ROW(施設用作成シート【入力例】!$B$18:$B$117),0),COLUMNS($B$11:L$11)),"")</f>
        <v/>
      </c>
      <c r="M94" s="138" t="str">
        <f t="array" ref="M94">IFERROR(INDEX(施設用作成シート【入力例】!$B$18:$P$117,MATCH(LARGE((施設用作成シート【入力例】!$C$18:$C$117=$D$8)*1/ROW(施設用作成シート【入力例】!$B$18:$B$117),ROWS($B$12:$B94)),1/ROW(施設用作成シート【入力例】!$B$18:$B$117),0),COLUMNS($B$11:M$11)),"")</f>
        <v/>
      </c>
      <c r="N94" s="138" t="str">
        <f t="array" ref="N94">IFERROR(INDEX(施設用作成シート【入力例】!$B$18:$P$117,MATCH(LARGE((施設用作成シート【入力例】!$C$18:$C$117=$D$8)*1/ROW(施設用作成シート【入力例】!$B$18:$B$117),ROWS($B$12:$B94)),1/ROW(施設用作成シート【入力例】!$B$18:$B$117),0),COLUMNS($B$11:N$11)),"")</f>
        <v/>
      </c>
      <c r="O94" s="151" t="str">
        <f t="array" ref="O94">IFERROR(INDEX(施設用作成シート【入力例】!$B$18:$P$117,MATCH(LARGE((施設用作成シート【入力例】!$C$18:$C$117=$D$8)*1/ROW(施設用作成シート【入力例】!$B$18:$B$117),ROWS($B$12:$B94)),1/ROW(施設用作成シート【入力例】!$B$18:$B$117),0),COLUMNS($B$11:O$11)),"")</f>
        <v/>
      </c>
    </row>
    <row r="95" spans="2:15" ht="19.5">
      <c r="B95" s="138" t="str">
        <f t="array" ref="B95">IFERROR(INDEX(施設用作成シート【入力例】!$B$18:$P$117,MATCH(LARGE((施設用作成シート【入力例】!$C$18:$C$117=$D$8)*1/ROW(施設用作成シート【入力例】!$B$18:$B$117),ROWS($B$12:$B95)),1/ROW(施設用作成シート【入力例】!$B$18:$B$117),0),COLUMNS($B$11:B$11)),"")</f>
        <v/>
      </c>
      <c r="C95" s="138" t="str">
        <f t="array" ref="C95">IFERROR(INDEX(施設用作成シート【入力例】!$B$18:$P$117,MATCH(LARGE((施設用作成シート【入力例】!$C$18:$C$117=$D$8)*1/ROW(施設用作成シート【入力例】!$B$18:$B$117),ROWS($B$12:$B95)),1/ROW(施設用作成シート【入力例】!$B$18:$B$117),0),COLUMNS($B$11:C$11)),"")</f>
        <v/>
      </c>
      <c r="D95" s="138" t="str">
        <f t="array" ref="D95">IFERROR(INDEX(施設用作成シート【入力例】!$B$18:$P$117,MATCH(LARGE((施設用作成シート【入力例】!$C$18:$C$117=$D$8)*1/ROW(施設用作成シート【入力例】!$B$18:$B$117),ROWS($B$12:$B95)),1/ROW(施設用作成シート【入力例】!$B$18:$B$117),0),COLUMNS($B$11:D$11)),"")</f>
        <v/>
      </c>
      <c r="E95" s="157" t="str">
        <f t="array" ref="E95">IFERROR(INDEX(施設用作成シート【入力例】!$B$18:$P$117,MATCH(LARGE((施設用作成シート【入力例】!$C$18:$C$117=$D$8)*1/ROW(施設用作成シート【入力例】!$B$18:$B$117),ROWS($B$12:$B95)),1/ROW(施設用作成シート【入力例】!$B$18:$B$117),0),COLUMNS($B$11:E$11)),"")</f>
        <v/>
      </c>
      <c r="F95" s="151" t="str">
        <f t="array" ref="F95">IFERROR(INDEX(施設用作成シート【入力例】!$B$18:$P$117,MATCH(LARGE((施設用作成シート【入力例】!$C$18:$C$117=$D$8)*1/ROW(施設用作成シート【入力例】!$B$18:$B$117),ROWS($B$12:$B95)),1/ROW(施設用作成シート【入力例】!$B$18:$B$117),0),COLUMNS($B$11:F$11)),"")</f>
        <v/>
      </c>
      <c r="G95" s="151" t="str">
        <f t="array" ref="G95">IFERROR(INDEX(施設用作成シート【入力例】!$B$18:$P$117,MATCH(LARGE((施設用作成シート【入力例】!$C$18:$C$117=$D$8)*1/ROW(施設用作成シート【入力例】!$B$18:$B$117),ROWS($B$12:$B95)),1/ROW(施設用作成シート【入力例】!$B$18:$B$117),0),COLUMNS($B$11:G$11)),"")</f>
        <v/>
      </c>
      <c r="H95" s="151" t="str">
        <f t="array" ref="H95">IFERROR(INDEX(施設用作成シート【入力例】!$B$18:$P$117,MATCH(LARGE((施設用作成シート【入力例】!$C$18:$C$117=$D$8)*1/ROW(施設用作成シート【入力例】!$B$18:$B$117),ROWS($B$12:$B95)),1/ROW(施設用作成シート【入力例】!$B$18:$B$117),0),COLUMNS($B$11:H$11)),"")</f>
        <v/>
      </c>
      <c r="I95" s="138" t="str">
        <f t="array" ref="I95">IFERROR(INDEX(施設用作成シート【入力例】!$B$18:$P$117,MATCH(LARGE((施設用作成シート【入力例】!$C$18:$C$117=$D$8)*1/ROW(施設用作成シート【入力例】!$B$18:$B$117),ROWS($B$12:$B95)),1/ROW(施設用作成シート【入力例】!$B$18:$B$117),0),COLUMNS($B$11:I$11)),"")</f>
        <v/>
      </c>
      <c r="J95" s="142" t="str">
        <f t="array" ref="J95">IFERROR(INDEX(施設用作成シート【入力例】!$B$18:$P$117,MATCH(LARGE((施設用作成シート【入力例】!$C$18:$C$117=$D$8)*1/ROW(施設用作成シート【入力例】!$B$18:$B$117),ROWS($B$12:$B95)),1/ROW(施設用作成シート【入力例】!$B$18:$B$117),0),COLUMNS($B$11:J$11)),"")</f>
        <v/>
      </c>
      <c r="K95" s="138" t="str">
        <f t="array" ref="K95">IFERROR(INDEX(施設用作成シート【入力例】!$B$18:$P$117,MATCH(LARGE((施設用作成シート【入力例】!$C$18:$C$117=$D$8)*1/ROW(施設用作成シート【入力例】!$B$18:$B$117),ROWS($B$12:$B95)),1/ROW(施設用作成シート【入力例】!$B$18:$B$117),0),COLUMNS($B$11:K$11)),"")</f>
        <v/>
      </c>
      <c r="L95" s="138" t="str">
        <f t="array" ref="L95">IFERROR(INDEX(施設用作成シート【入力例】!$B$18:$P$117,MATCH(LARGE((施設用作成シート【入力例】!$C$18:$C$117=$D$8)*1/ROW(施設用作成シート【入力例】!$B$18:$B$117),ROWS($B$12:$B95)),1/ROW(施設用作成シート【入力例】!$B$18:$B$117),0),COLUMNS($B$11:L$11)),"")</f>
        <v/>
      </c>
      <c r="M95" s="138" t="str">
        <f t="array" ref="M95">IFERROR(INDEX(施設用作成シート【入力例】!$B$18:$P$117,MATCH(LARGE((施設用作成シート【入力例】!$C$18:$C$117=$D$8)*1/ROW(施設用作成シート【入力例】!$B$18:$B$117),ROWS($B$12:$B95)),1/ROW(施設用作成シート【入力例】!$B$18:$B$117),0),COLUMNS($B$11:M$11)),"")</f>
        <v/>
      </c>
      <c r="N95" s="138" t="str">
        <f t="array" ref="N95">IFERROR(INDEX(施設用作成シート【入力例】!$B$18:$P$117,MATCH(LARGE((施設用作成シート【入力例】!$C$18:$C$117=$D$8)*1/ROW(施設用作成シート【入力例】!$B$18:$B$117),ROWS($B$12:$B95)),1/ROW(施設用作成シート【入力例】!$B$18:$B$117),0),COLUMNS($B$11:N$11)),"")</f>
        <v/>
      </c>
      <c r="O95" s="151" t="str">
        <f t="array" ref="O95">IFERROR(INDEX(施設用作成シート【入力例】!$B$18:$P$117,MATCH(LARGE((施設用作成シート【入力例】!$C$18:$C$117=$D$8)*1/ROW(施設用作成シート【入力例】!$B$18:$B$117),ROWS($B$12:$B95)),1/ROW(施設用作成シート【入力例】!$B$18:$B$117),0),COLUMNS($B$11:O$11)),"")</f>
        <v/>
      </c>
    </row>
    <row r="96" spans="2:15" ht="19.5">
      <c r="B96" s="138" t="str">
        <f t="array" ref="B96">IFERROR(INDEX(施設用作成シート【入力例】!$B$18:$P$117,MATCH(LARGE((施設用作成シート【入力例】!$C$18:$C$117=$D$8)*1/ROW(施設用作成シート【入力例】!$B$18:$B$117),ROWS($B$12:$B96)),1/ROW(施設用作成シート【入力例】!$B$18:$B$117),0),COLUMNS($B$11:B$11)),"")</f>
        <v/>
      </c>
      <c r="C96" s="138" t="str">
        <f t="array" ref="C96">IFERROR(INDEX(施設用作成シート【入力例】!$B$18:$P$117,MATCH(LARGE((施設用作成シート【入力例】!$C$18:$C$117=$D$8)*1/ROW(施設用作成シート【入力例】!$B$18:$B$117),ROWS($B$12:$B96)),1/ROW(施設用作成シート【入力例】!$B$18:$B$117),0),COLUMNS($B$11:C$11)),"")</f>
        <v/>
      </c>
      <c r="D96" s="138" t="str">
        <f t="array" ref="D96">IFERROR(INDEX(施設用作成シート【入力例】!$B$18:$P$117,MATCH(LARGE((施設用作成シート【入力例】!$C$18:$C$117=$D$8)*1/ROW(施設用作成シート【入力例】!$B$18:$B$117),ROWS($B$12:$B96)),1/ROW(施設用作成シート【入力例】!$B$18:$B$117),0),COLUMNS($B$11:D$11)),"")</f>
        <v/>
      </c>
      <c r="E96" s="157" t="str">
        <f t="array" ref="E96">IFERROR(INDEX(施設用作成シート【入力例】!$B$18:$P$117,MATCH(LARGE((施設用作成シート【入力例】!$C$18:$C$117=$D$8)*1/ROW(施設用作成シート【入力例】!$B$18:$B$117),ROWS($B$12:$B96)),1/ROW(施設用作成シート【入力例】!$B$18:$B$117),0),COLUMNS($B$11:E$11)),"")</f>
        <v/>
      </c>
      <c r="F96" s="151" t="str">
        <f t="array" ref="F96">IFERROR(INDEX(施設用作成シート【入力例】!$B$18:$P$117,MATCH(LARGE((施設用作成シート【入力例】!$C$18:$C$117=$D$8)*1/ROW(施設用作成シート【入力例】!$B$18:$B$117),ROWS($B$12:$B96)),1/ROW(施設用作成シート【入力例】!$B$18:$B$117),0),COLUMNS($B$11:F$11)),"")</f>
        <v/>
      </c>
      <c r="G96" s="151" t="str">
        <f t="array" ref="G96">IFERROR(INDEX(施設用作成シート【入力例】!$B$18:$P$117,MATCH(LARGE((施設用作成シート【入力例】!$C$18:$C$117=$D$8)*1/ROW(施設用作成シート【入力例】!$B$18:$B$117),ROWS($B$12:$B96)),1/ROW(施設用作成シート【入力例】!$B$18:$B$117),0),COLUMNS($B$11:G$11)),"")</f>
        <v/>
      </c>
      <c r="H96" s="151" t="str">
        <f t="array" ref="H96">IFERROR(INDEX(施設用作成シート【入力例】!$B$18:$P$117,MATCH(LARGE((施設用作成シート【入力例】!$C$18:$C$117=$D$8)*1/ROW(施設用作成シート【入力例】!$B$18:$B$117),ROWS($B$12:$B96)),1/ROW(施設用作成シート【入力例】!$B$18:$B$117),0),COLUMNS($B$11:H$11)),"")</f>
        <v/>
      </c>
      <c r="I96" s="138" t="str">
        <f t="array" ref="I96">IFERROR(INDEX(施設用作成シート【入力例】!$B$18:$P$117,MATCH(LARGE((施設用作成シート【入力例】!$C$18:$C$117=$D$8)*1/ROW(施設用作成シート【入力例】!$B$18:$B$117),ROWS($B$12:$B96)),1/ROW(施設用作成シート【入力例】!$B$18:$B$117),0),COLUMNS($B$11:I$11)),"")</f>
        <v/>
      </c>
      <c r="J96" s="142" t="str">
        <f t="array" ref="J96">IFERROR(INDEX(施設用作成シート【入力例】!$B$18:$P$117,MATCH(LARGE((施設用作成シート【入力例】!$C$18:$C$117=$D$8)*1/ROW(施設用作成シート【入力例】!$B$18:$B$117),ROWS($B$12:$B96)),1/ROW(施設用作成シート【入力例】!$B$18:$B$117),0),COLUMNS($B$11:J$11)),"")</f>
        <v/>
      </c>
      <c r="K96" s="138" t="str">
        <f t="array" ref="K96">IFERROR(INDEX(施設用作成シート【入力例】!$B$18:$P$117,MATCH(LARGE((施設用作成シート【入力例】!$C$18:$C$117=$D$8)*1/ROW(施設用作成シート【入力例】!$B$18:$B$117),ROWS($B$12:$B96)),1/ROW(施設用作成シート【入力例】!$B$18:$B$117),0),COLUMNS($B$11:K$11)),"")</f>
        <v/>
      </c>
      <c r="L96" s="138" t="str">
        <f t="array" ref="L96">IFERROR(INDEX(施設用作成シート【入力例】!$B$18:$P$117,MATCH(LARGE((施設用作成シート【入力例】!$C$18:$C$117=$D$8)*1/ROW(施設用作成シート【入力例】!$B$18:$B$117),ROWS($B$12:$B96)),1/ROW(施設用作成シート【入力例】!$B$18:$B$117),0),COLUMNS($B$11:L$11)),"")</f>
        <v/>
      </c>
      <c r="M96" s="138" t="str">
        <f t="array" ref="M96">IFERROR(INDEX(施設用作成シート【入力例】!$B$18:$P$117,MATCH(LARGE((施設用作成シート【入力例】!$C$18:$C$117=$D$8)*1/ROW(施設用作成シート【入力例】!$B$18:$B$117),ROWS($B$12:$B96)),1/ROW(施設用作成シート【入力例】!$B$18:$B$117),0),COLUMNS($B$11:M$11)),"")</f>
        <v/>
      </c>
      <c r="N96" s="138" t="str">
        <f t="array" ref="N96">IFERROR(INDEX(施設用作成シート【入力例】!$B$18:$P$117,MATCH(LARGE((施設用作成シート【入力例】!$C$18:$C$117=$D$8)*1/ROW(施設用作成シート【入力例】!$B$18:$B$117),ROWS($B$12:$B96)),1/ROW(施設用作成シート【入力例】!$B$18:$B$117),0),COLUMNS($B$11:N$11)),"")</f>
        <v/>
      </c>
      <c r="O96" s="151" t="str">
        <f t="array" ref="O96">IFERROR(INDEX(施設用作成シート【入力例】!$B$18:$P$117,MATCH(LARGE((施設用作成シート【入力例】!$C$18:$C$117=$D$8)*1/ROW(施設用作成シート【入力例】!$B$18:$B$117),ROWS($B$12:$B96)),1/ROW(施設用作成シート【入力例】!$B$18:$B$117),0),COLUMNS($B$11:O$11)),"")</f>
        <v/>
      </c>
    </row>
    <row r="97" spans="2:15" ht="19.5">
      <c r="B97" s="138" t="str">
        <f t="array" ref="B97">IFERROR(INDEX(施設用作成シート【入力例】!$B$18:$P$117,MATCH(LARGE((施設用作成シート【入力例】!$C$18:$C$117=$D$8)*1/ROW(施設用作成シート【入力例】!$B$18:$B$117),ROWS($B$12:$B97)),1/ROW(施設用作成シート【入力例】!$B$18:$B$117),0),COLUMNS($B$11:B$11)),"")</f>
        <v/>
      </c>
      <c r="C97" s="138" t="str">
        <f t="array" ref="C97">IFERROR(INDEX(施設用作成シート【入力例】!$B$18:$P$117,MATCH(LARGE((施設用作成シート【入力例】!$C$18:$C$117=$D$8)*1/ROW(施設用作成シート【入力例】!$B$18:$B$117),ROWS($B$12:$B97)),1/ROW(施設用作成シート【入力例】!$B$18:$B$117),0),COLUMNS($B$11:C$11)),"")</f>
        <v/>
      </c>
      <c r="D97" s="138" t="str">
        <f t="array" ref="D97">IFERROR(INDEX(施設用作成シート【入力例】!$B$18:$P$117,MATCH(LARGE((施設用作成シート【入力例】!$C$18:$C$117=$D$8)*1/ROW(施設用作成シート【入力例】!$B$18:$B$117),ROWS($B$12:$B97)),1/ROW(施設用作成シート【入力例】!$B$18:$B$117),0),COLUMNS($B$11:D$11)),"")</f>
        <v/>
      </c>
      <c r="E97" s="157" t="str">
        <f t="array" ref="E97">IFERROR(INDEX(施設用作成シート【入力例】!$B$18:$P$117,MATCH(LARGE((施設用作成シート【入力例】!$C$18:$C$117=$D$8)*1/ROW(施設用作成シート【入力例】!$B$18:$B$117),ROWS($B$12:$B97)),1/ROW(施設用作成シート【入力例】!$B$18:$B$117),0),COLUMNS($B$11:E$11)),"")</f>
        <v/>
      </c>
      <c r="F97" s="151"/>
      <c r="G97" s="151" t="str">
        <f t="array" ref="G97">IFERROR(INDEX(施設用作成シート【入力例】!$B$18:$P$117,MATCH(LARGE((施設用作成シート【入力例】!$C$18:$C$117=$D$8)*1/ROW(施設用作成シート【入力例】!$B$18:$B$117),ROWS($B$12:$B97)),1/ROW(施設用作成シート【入力例】!$B$18:$B$117),0),COLUMNS($B$11:G$11)),"")</f>
        <v/>
      </c>
      <c r="H97" s="151" t="str">
        <f t="array" ref="H97">IFERROR(INDEX(施設用作成シート【入力例】!$B$18:$P$117,MATCH(LARGE((施設用作成シート【入力例】!$C$18:$C$117=$D$8)*1/ROW(施設用作成シート【入力例】!$B$18:$B$117),ROWS($B$12:$B97)),1/ROW(施設用作成シート【入力例】!$B$18:$B$117),0),COLUMNS($B$11:H$11)),"")</f>
        <v/>
      </c>
      <c r="I97" s="138" t="str">
        <f t="array" ref="I97">IFERROR(INDEX(施設用作成シート【入力例】!$B$18:$P$117,MATCH(LARGE((施設用作成シート【入力例】!$C$18:$C$117=$D$8)*1/ROW(施設用作成シート【入力例】!$B$18:$B$117),ROWS($B$12:$B97)),1/ROW(施設用作成シート【入力例】!$B$18:$B$117),0),COLUMNS($B$11:I$11)),"")</f>
        <v/>
      </c>
      <c r="J97" s="142" t="str">
        <f t="array" ref="J97">IFERROR(INDEX(施設用作成シート【入力例】!$B$18:$P$117,MATCH(LARGE((施設用作成シート【入力例】!$C$18:$C$117=$D$8)*1/ROW(施設用作成シート【入力例】!$B$18:$B$117),ROWS($B$12:$B97)),1/ROW(施設用作成シート【入力例】!$B$18:$B$117),0),COLUMNS($B$11:J$11)),"")</f>
        <v/>
      </c>
      <c r="K97" s="138" t="str">
        <f t="array" ref="K97">IFERROR(INDEX(施設用作成シート【入力例】!$B$18:$P$117,MATCH(LARGE((施設用作成シート【入力例】!$C$18:$C$117=$D$8)*1/ROW(施設用作成シート【入力例】!$B$18:$B$117),ROWS($B$12:$B97)),1/ROW(施設用作成シート【入力例】!$B$18:$B$117),0),COLUMNS($B$11:K$11)),"")</f>
        <v/>
      </c>
      <c r="L97" s="138" t="str">
        <f t="array" ref="L97">IFERROR(INDEX(施設用作成シート【入力例】!$B$18:$P$117,MATCH(LARGE((施設用作成シート【入力例】!$C$18:$C$117=$D$8)*1/ROW(施設用作成シート【入力例】!$B$18:$B$117),ROWS($B$12:$B97)),1/ROW(施設用作成シート【入力例】!$B$18:$B$117),0),COLUMNS($B$11:L$11)),"")</f>
        <v/>
      </c>
      <c r="M97" s="138" t="str">
        <f t="array" ref="M97">IFERROR(INDEX(施設用作成シート【入力例】!$B$18:$P$117,MATCH(LARGE((施設用作成シート【入力例】!$C$18:$C$117=$D$8)*1/ROW(施設用作成シート【入力例】!$B$18:$B$117),ROWS($B$12:$B97)),1/ROW(施設用作成シート【入力例】!$B$18:$B$117),0),COLUMNS($B$11:M$11)),"")</f>
        <v/>
      </c>
      <c r="N97" s="138" t="str">
        <f t="array" ref="N97">IFERROR(INDEX(施設用作成シート【入力例】!$B$18:$P$117,MATCH(LARGE((施設用作成シート【入力例】!$C$18:$C$117=$D$8)*1/ROW(施設用作成シート【入力例】!$B$18:$B$117),ROWS($B$12:$B97)),1/ROW(施設用作成シート【入力例】!$B$18:$B$117),0),COLUMNS($B$11:N$11)),"")</f>
        <v/>
      </c>
      <c r="O97" s="151" t="str">
        <f t="array" ref="O97">IFERROR(INDEX(施設用作成シート【入力例】!$B$18:$P$117,MATCH(LARGE((施設用作成シート【入力例】!$C$18:$C$117=$D$8)*1/ROW(施設用作成シート【入力例】!$B$18:$B$117),ROWS($B$12:$B97)),1/ROW(施設用作成シート【入力例】!$B$18:$B$117),0),COLUMNS($B$11:O$11)),"")</f>
        <v/>
      </c>
    </row>
    <row r="98" spans="2:15" ht="19.5">
      <c r="B98" s="138" t="str">
        <f t="array" ref="B98">IFERROR(INDEX(施設用作成シート【入力例】!$B$18:$P$117,MATCH(LARGE((施設用作成シート【入力例】!$C$18:$C$117=$D$8)*1/ROW(施設用作成シート【入力例】!$B$18:$B$117),ROWS($B$12:$B98)),1/ROW(施設用作成シート【入力例】!$B$18:$B$117),0),COLUMNS($B$11:B$11)),"")</f>
        <v/>
      </c>
      <c r="C98" s="138" t="str">
        <f t="array" ref="C98">IFERROR(INDEX(施設用作成シート【入力例】!$B$18:$P$117,MATCH(LARGE((施設用作成シート【入力例】!$C$18:$C$117=$D$8)*1/ROW(施設用作成シート【入力例】!$B$18:$B$117),ROWS($B$12:$B98)),1/ROW(施設用作成シート【入力例】!$B$18:$B$117),0),COLUMNS($B$11:C$11)),"")</f>
        <v/>
      </c>
      <c r="D98" s="138" t="str">
        <f t="array" ref="D98">IFERROR(INDEX(施設用作成シート【入力例】!$B$18:$P$117,MATCH(LARGE((施設用作成シート【入力例】!$C$18:$C$117=$D$8)*1/ROW(施設用作成シート【入力例】!$B$18:$B$117),ROWS($B$12:$B98)),1/ROW(施設用作成シート【入力例】!$B$18:$B$117),0),COLUMNS($B$11:D$11)),"")</f>
        <v/>
      </c>
      <c r="E98" s="157" t="str">
        <f t="array" ref="E98">IFERROR(INDEX(施設用作成シート【入力例】!$B$18:$P$117,MATCH(LARGE((施設用作成シート【入力例】!$C$18:$C$117=$D$8)*1/ROW(施設用作成シート【入力例】!$B$18:$B$117),ROWS($B$12:$B98)),1/ROW(施設用作成シート【入力例】!$B$18:$B$117),0),COLUMNS($B$11:E$11)),"")</f>
        <v/>
      </c>
      <c r="F98" s="151" t="str">
        <f t="array" ref="F98">IFERROR(INDEX(施設用作成シート【入力例】!$B$18:$P$117,MATCH(LARGE((施設用作成シート【入力例】!$C$18:$C$117=$D$8)*1/ROW(施設用作成シート【入力例】!$B$18:$B$117),ROWS($B$12:$B98)),1/ROW(施設用作成シート【入力例】!$B$18:$B$117),0),COLUMNS($B$11:F$11)),"")</f>
        <v/>
      </c>
      <c r="G98" s="151" t="str">
        <f t="array" ref="G98">IFERROR(INDEX(施設用作成シート【入力例】!$B$18:$P$117,MATCH(LARGE((施設用作成シート【入力例】!$C$18:$C$117=$D$8)*1/ROW(施設用作成シート【入力例】!$B$18:$B$117),ROWS($B$12:$B98)),1/ROW(施設用作成シート【入力例】!$B$18:$B$117),0),COLUMNS($B$11:G$11)),"")</f>
        <v/>
      </c>
      <c r="H98" s="151" t="str">
        <f t="array" ref="H98">IFERROR(INDEX(施設用作成シート【入力例】!$B$18:$P$117,MATCH(LARGE((施設用作成シート【入力例】!$C$18:$C$117=$D$8)*1/ROW(施設用作成シート【入力例】!$B$18:$B$117),ROWS($B$12:$B98)),1/ROW(施設用作成シート【入力例】!$B$18:$B$117),0),COLUMNS($B$11:H$11)),"")</f>
        <v/>
      </c>
      <c r="I98" s="138" t="str">
        <f t="array" ref="I98">IFERROR(INDEX(施設用作成シート【入力例】!$B$18:$P$117,MATCH(LARGE((施設用作成シート【入力例】!$C$18:$C$117=$D$8)*1/ROW(施設用作成シート【入力例】!$B$18:$B$117),ROWS($B$12:$B98)),1/ROW(施設用作成シート【入力例】!$B$18:$B$117),0),COLUMNS($B$11:I$11)),"")</f>
        <v/>
      </c>
      <c r="J98" s="142" t="str">
        <f t="array" ref="J98">IFERROR(INDEX(施設用作成シート【入力例】!$B$18:$P$117,MATCH(LARGE((施設用作成シート【入力例】!$C$18:$C$117=$D$8)*1/ROW(施設用作成シート【入力例】!$B$18:$B$117),ROWS($B$12:$B98)),1/ROW(施設用作成シート【入力例】!$B$18:$B$117),0),COLUMNS($B$11:J$11)),"")</f>
        <v/>
      </c>
      <c r="K98" s="138" t="str">
        <f t="array" ref="K98">IFERROR(INDEX(施設用作成シート【入力例】!$B$18:$P$117,MATCH(LARGE((施設用作成シート【入力例】!$C$18:$C$117=$D$8)*1/ROW(施設用作成シート【入力例】!$B$18:$B$117),ROWS($B$12:$B98)),1/ROW(施設用作成シート【入力例】!$B$18:$B$117),0),COLUMNS($B$11:K$11)),"")</f>
        <v/>
      </c>
      <c r="L98" s="138" t="str">
        <f t="array" ref="L98">IFERROR(INDEX(施設用作成シート【入力例】!$B$18:$P$117,MATCH(LARGE((施設用作成シート【入力例】!$C$18:$C$117=$D$8)*1/ROW(施設用作成シート【入力例】!$B$18:$B$117),ROWS($B$12:$B98)),1/ROW(施設用作成シート【入力例】!$B$18:$B$117),0),COLUMNS($B$11:L$11)),"")</f>
        <v/>
      </c>
      <c r="M98" s="138" t="str">
        <f t="array" ref="M98">IFERROR(INDEX(施設用作成シート【入力例】!$B$18:$P$117,MATCH(LARGE((施設用作成シート【入力例】!$C$18:$C$117=$D$8)*1/ROW(施設用作成シート【入力例】!$B$18:$B$117),ROWS($B$12:$B98)),1/ROW(施設用作成シート【入力例】!$B$18:$B$117),0),COLUMNS($B$11:M$11)),"")</f>
        <v/>
      </c>
      <c r="N98" s="138" t="str">
        <f t="array" ref="N98">IFERROR(INDEX(施設用作成シート【入力例】!$B$18:$P$117,MATCH(LARGE((施設用作成シート【入力例】!$C$18:$C$117=$D$8)*1/ROW(施設用作成シート【入力例】!$B$18:$B$117),ROWS($B$12:$B98)),1/ROW(施設用作成シート【入力例】!$B$18:$B$117),0),COLUMNS($B$11:N$11)),"")</f>
        <v/>
      </c>
      <c r="O98" s="151" t="str">
        <f t="array" ref="O98">IFERROR(INDEX(施設用作成シート【入力例】!$B$18:$P$117,MATCH(LARGE((施設用作成シート【入力例】!$C$18:$C$117=$D$8)*1/ROW(施設用作成シート【入力例】!$B$18:$B$117),ROWS($B$12:$B98)),1/ROW(施設用作成シート【入力例】!$B$18:$B$117),0),COLUMNS($B$11:O$11)),"")</f>
        <v/>
      </c>
    </row>
    <row r="99" spans="2:15" ht="19.5">
      <c r="B99" s="138" t="str">
        <f t="array" ref="B99">IFERROR(INDEX(施設用作成シート【入力例】!$B$18:$P$117,MATCH(LARGE((施設用作成シート【入力例】!$C$18:$C$117=$D$8)*1/ROW(施設用作成シート【入力例】!$B$18:$B$117),ROWS($B$12:$B99)),1/ROW(施設用作成シート【入力例】!$B$18:$B$117),0),COLUMNS($B$11:B$11)),"")</f>
        <v/>
      </c>
      <c r="C99" s="138" t="str">
        <f t="array" ref="C99">IFERROR(INDEX(施設用作成シート【入力例】!$B$18:$P$117,MATCH(LARGE((施設用作成シート【入力例】!$C$18:$C$117=$D$8)*1/ROW(施設用作成シート【入力例】!$B$18:$B$117),ROWS($B$12:$B99)),1/ROW(施設用作成シート【入力例】!$B$18:$B$117),0),COLUMNS($B$11:C$11)),"")</f>
        <v/>
      </c>
      <c r="D99" s="138" t="str">
        <f t="array" ref="D99">IFERROR(INDEX(施設用作成シート【入力例】!$B$18:$P$117,MATCH(LARGE((施設用作成シート【入力例】!$C$18:$C$117=$D$8)*1/ROW(施設用作成シート【入力例】!$B$18:$B$117),ROWS($B$12:$B99)),1/ROW(施設用作成シート【入力例】!$B$18:$B$117),0),COLUMNS($B$11:D$11)),"")</f>
        <v/>
      </c>
      <c r="E99" s="157" t="str">
        <f t="array" ref="E99">IFERROR(INDEX(施設用作成シート【入力例】!$B$18:$P$117,MATCH(LARGE((施設用作成シート【入力例】!$C$18:$C$117=$D$8)*1/ROW(施設用作成シート【入力例】!$B$18:$B$117),ROWS($B$12:$B99)),1/ROW(施設用作成シート【入力例】!$B$18:$B$117),0),COLUMNS($B$11:E$11)),"")</f>
        <v/>
      </c>
      <c r="F99" s="151" t="str">
        <f t="array" ref="F99">IFERROR(INDEX(施設用作成シート【入力例】!$B$18:$P$117,MATCH(LARGE((施設用作成シート【入力例】!$C$18:$C$117=$D$8)*1/ROW(施設用作成シート【入力例】!$B$18:$B$117),ROWS($B$12:$B99)),1/ROW(施設用作成シート【入力例】!$B$18:$B$117),0),COLUMNS($B$11:F$11)),"")</f>
        <v/>
      </c>
      <c r="G99" s="151" t="str">
        <f t="array" ref="G99">IFERROR(INDEX(施設用作成シート【入力例】!$B$18:$P$117,MATCH(LARGE((施設用作成シート【入力例】!$C$18:$C$117=$D$8)*1/ROW(施設用作成シート【入力例】!$B$18:$B$117),ROWS($B$12:$B99)),1/ROW(施設用作成シート【入力例】!$B$18:$B$117),0),COLUMNS($B$11:G$11)),"")</f>
        <v/>
      </c>
      <c r="H99" s="151" t="str">
        <f t="array" ref="H99">IFERROR(INDEX(施設用作成シート【入力例】!$B$18:$P$117,MATCH(LARGE((施設用作成シート【入力例】!$C$18:$C$117=$D$8)*1/ROW(施設用作成シート【入力例】!$B$18:$B$117),ROWS($B$12:$B99)),1/ROW(施設用作成シート【入力例】!$B$18:$B$117),0),COLUMNS($B$11:H$11)),"")</f>
        <v/>
      </c>
      <c r="I99" s="138" t="str">
        <f t="array" ref="I99">IFERROR(INDEX(施設用作成シート【入力例】!$B$18:$P$117,MATCH(LARGE((施設用作成シート【入力例】!$C$18:$C$117=$D$8)*1/ROW(施設用作成シート【入力例】!$B$18:$B$117),ROWS($B$12:$B99)),1/ROW(施設用作成シート【入力例】!$B$18:$B$117),0),COLUMNS($B$11:I$11)),"")</f>
        <v/>
      </c>
      <c r="J99" s="142" t="str">
        <f t="array" ref="J99">IFERROR(INDEX(施設用作成シート【入力例】!$B$18:$P$117,MATCH(LARGE((施設用作成シート【入力例】!$C$18:$C$117=$D$8)*1/ROW(施設用作成シート【入力例】!$B$18:$B$117),ROWS($B$12:$B99)),1/ROW(施設用作成シート【入力例】!$B$18:$B$117),0),COLUMNS($B$11:J$11)),"")</f>
        <v/>
      </c>
      <c r="K99" s="138" t="str">
        <f t="array" ref="K99">IFERROR(INDEX(施設用作成シート【入力例】!$B$18:$P$117,MATCH(LARGE((施設用作成シート【入力例】!$C$18:$C$117=$D$8)*1/ROW(施設用作成シート【入力例】!$B$18:$B$117),ROWS($B$12:$B99)),1/ROW(施設用作成シート【入力例】!$B$18:$B$117),0),COLUMNS($B$11:K$11)),"")</f>
        <v/>
      </c>
      <c r="L99" s="138" t="str">
        <f t="array" ref="L99">IFERROR(INDEX(施設用作成シート【入力例】!$B$18:$P$117,MATCH(LARGE((施設用作成シート【入力例】!$C$18:$C$117=$D$8)*1/ROW(施設用作成シート【入力例】!$B$18:$B$117),ROWS($B$12:$B99)),1/ROW(施設用作成シート【入力例】!$B$18:$B$117),0),COLUMNS($B$11:L$11)),"")</f>
        <v/>
      </c>
      <c r="M99" s="138" t="str">
        <f t="array" ref="M99">IFERROR(INDEX(施設用作成シート【入力例】!$B$18:$P$117,MATCH(LARGE((施設用作成シート【入力例】!$C$18:$C$117=$D$8)*1/ROW(施設用作成シート【入力例】!$B$18:$B$117),ROWS($B$12:$B99)),1/ROW(施設用作成シート【入力例】!$B$18:$B$117),0),COLUMNS($B$11:M$11)),"")</f>
        <v/>
      </c>
      <c r="N99" s="138" t="str">
        <f t="array" ref="N99">IFERROR(INDEX(施設用作成シート【入力例】!$B$18:$P$117,MATCH(LARGE((施設用作成シート【入力例】!$C$18:$C$117=$D$8)*1/ROW(施設用作成シート【入力例】!$B$18:$B$117),ROWS($B$12:$B99)),1/ROW(施設用作成シート【入力例】!$B$18:$B$117),0),COLUMNS($B$11:N$11)),"")</f>
        <v/>
      </c>
      <c r="O99" s="151" t="str">
        <f t="array" ref="O99">IFERROR(INDEX(施設用作成シート【入力例】!$B$18:$P$117,MATCH(LARGE((施設用作成シート【入力例】!$C$18:$C$117=$D$8)*1/ROW(施設用作成シート【入力例】!$B$18:$B$117),ROWS($B$12:$B99)),1/ROW(施設用作成シート【入力例】!$B$18:$B$117),0),COLUMNS($B$11:O$11)),"")</f>
        <v/>
      </c>
    </row>
    <row r="100" spans="2:15" ht="19.5">
      <c r="B100" s="138" t="str">
        <f t="array" ref="B100">IFERROR(INDEX(施設用作成シート【入力例】!$B$18:$P$117,MATCH(LARGE((施設用作成シート【入力例】!$C$18:$C$117=$D$8)*1/ROW(施設用作成シート【入力例】!$B$18:$B$117),ROWS($B$12:$B100)),1/ROW(施設用作成シート【入力例】!$B$18:$B$117),0),COLUMNS($B$11:B$11)),"")</f>
        <v/>
      </c>
      <c r="C100" s="138" t="str">
        <f t="array" ref="C100">IFERROR(INDEX(施設用作成シート【入力例】!$B$18:$P$117,MATCH(LARGE((施設用作成シート【入力例】!$C$18:$C$117=$D$8)*1/ROW(施設用作成シート【入力例】!$B$18:$B$117),ROWS($B$12:$B100)),1/ROW(施設用作成シート【入力例】!$B$18:$B$117),0),COLUMNS($B$11:C$11)),"")</f>
        <v/>
      </c>
      <c r="D100" s="138" t="str">
        <f t="array" ref="D100">IFERROR(INDEX(施設用作成シート【入力例】!$B$18:$P$117,MATCH(LARGE((施設用作成シート【入力例】!$C$18:$C$117=$D$8)*1/ROW(施設用作成シート【入力例】!$B$18:$B$117),ROWS($B$12:$B100)),1/ROW(施設用作成シート【入力例】!$B$18:$B$117),0),COLUMNS($B$11:D$11)),"")</f>
        <v/>
      </c>
      <c r="E100" s="157" t="str">
        <f t="array" ref="E100">IFERROR(INDEX(施設用作成シート【入力例】!$B$18:$P$117,MATCH(LARGE((施設用作成シート【入力例】!$C$18:$C$117=$D$8)*1/ROW(施設用作成シート【入力例】!$B$18:$B$117),ROWS($B$12:$B100)),1/ROW(施設用作成シート【入力例】!$B$18:$B$117),0),COLUMNS($B$11:E$11)),"")</f>
        <v/>
      </c>
      <c r="F100" s="151" t="str">
        <f t="array" ref="F100">IFERROR(INDEX(施設用作成シート【入力例】!$B$18:$P$117,MATCH(LARGE((施設用作成シート【入力例】!$C$18:$C$117=$D$8)*1/ROW(施設用作成シート【入力例】!$B$18:$B$117),ROWS($B$12:$B100)),1/ROW(施設用作成シート【入力例】!$B$18:$B$117),0),COLUMNS($B$11:F$11)),"")</f>
        <v/>
      </c>
      <c r="G100" s="151" t="str">
        <f t="array" ref="G100">IFERROR(INDEX(施設用作成シート【入力例】!$B$18:$P$117,MATCH(LARGE((施設用作成シート【入力例】!$C$18:$C$117=$D$8)*1/ROW(施設用作成シート【入力例】!$B$18:$B$117),ROWS($B$12:$B100)),1/ROW(施設用作成シート【入力例】!$B$18:$B$117),0),COLUMNS($B$11:G$11)),"")</f>
        <v/>
      </c>
      <c r="H100" s="151" t="str">
        <f t="array" ref="H100">IFERROR(INDEX(施設用作成シート【入力例】!$B$18:$P$117,MATCH(LARGE((施設用作成シート【入力例】!$C$18:$C$117=$D$8)*1/ROW(施設用作成シート【入力例】!$B$18:$B$117),ROWS($B$12:$B100)),1/ROW(施設用作成シート【入力例】!$B$18:$B$117),0),COLUMNS($B$11:H$11)),"")</f>
        <v/>
      </c>
      <c r="I100" s="138" t="str">
        <f t="array" ref="I100">IFERROR(INDEX(施設用作成シート【入力例】!$B$18:$P$117,MATCH(LARGE((施設用作成シート【入力例】!$C$18:$C$117=$D$8)*1/ROW(施設用作成シート【入力例】!$B$18:$B$117),ROWS($B$12:$B100)),1/ROW(施設用作成シート【入力例】!$B$18:$B$117),0),COLUMNS($B$11:I$11)),"")</f>
        <v/>
      </c>
      <c r="J100" s="142" t="str">
        <f t="array" ref="J100">IFERROR(INDEX(施設用作成シート【入力例】!$B$18:$P$117,MATCH(LARGE((施設用作成シート【入力例】!$C$18:$C$117=$D$8)*1/ROW(施設用作成シート【入力例】!$B$18:$B$117),ROWS($B$12:$B100)),1/ROW(施設用作成シート【入力例】!$B$18:$B$117),0),COLUMNS($B$11:J$11)),"")</f>
        <v/>
      </c>
      <c r="K100" s="138" t="str">
        <f t="array" ref="K100">IFERROR(INDEX(施設用作成シート【入力例】!$B$18:$P$117,MATCH(LARGE((施設用作成シート【入力例】!$C$18:$C$117=$D$8)*1/ROW(施設用作成シート【入力例】!$B$18:$B$117),ROWS($B$12:$B100)),1/ROW(施設用作成シート【入力例】!$B$18:$B$117),0),COLUMNS($B$11:K$11)),"")</f>
        <v/>
      </c>
      <c r="L100" s="138" t="str">
        <f t="array" ref="L100">IFERROR(INDEX(施設用作成シート【入力例】!$B$18:$P$117,MATCH(LARGE((施設用作成シート【入力例】!$C$18:$C$117=$D$8)*1/ROW(施設用作成シート【入力例】!$B$18:$B$117),ROWS($B$12:$B100)),1/ROW(施設用作成シート【入力例】!$B$18:$B$117),0),COLUMNS($B$11:L$11)),"")</f>
        <v/>
      </c>
      <c r="M100" s="138" t="str">
        <f t="array" ref="M100">IFERROR(INDEX(施設用作成シート【入力例】!$B$18:$P$117,MATCH(LARGE((施設用作成シート【入力例】!$C$18:$C$117=$D$8)*1/ROW(施設用作成シート【入力例】!$B$18:$B$117),ROWS($B$12:$B100)),1/ROW(施設用作成シート【入力例】!$B$18:$B$117),0),COLUMNS($B$11:M$11)),"")</f>
        <v/>
      </c>
      <c r="N100" s="138" t="str">
        <f t="array" ref="N100">IFERROR(INDEX(施設用作成シート【入力例】!$B$18:$P$117,MATCH(LARGE((施設用作成シート【入力例】!$C$18:$C$117=$D$8)*1/ROW(施設用作成シート【入力例】!$B$18:$B$117),ROWS($B$12:$B100)),1/ROW(施設用作成シート【入力例】!$B$18:$B$117),0),COLUMNS($B$11:N$11)),"")</f>
        <v/>
      </c>
      <c r="O100" s="151" t="str">
        <f t="array" ref="O100">IFERROR(INDEX(施設用作成シート【入力例】!$B$18:$P$117,MATCH(LARGE((施設用作成シート【入力例】!$C$18:$C$117=$D$8)*1/ROW(施設用作成シート【入力例】!$B$18:$B$117),ROWS($B$12:$B100)),1/ROW(施設用作成シート【入力例】!$B$18:$B$117),0),COLUMNS($B$11:O$11)),"")</f>
        <v/>
      </c>
    </row>
    <row r="101" spans="2:15" ht="19.5">
      <c r="B101" s="138" t="str">
        <f t="array" ref="B101">IFERROR(INDEX(施設用作成シート【入力例】!$B$18:$P$117,MATCH(LARGE((施設用作成シート【入力例】!$C$18:$C$117=$D$8)*1/ROW(施設用作成シート【入力例】!$B$18:$B$117),ROWS($B$12:$B101)),1/ROW(施設用作成シート【入力例】!$B$18:$B$117),0),COLUMNS($B$11:B$11)),"")</f>
        <v/>
      </c>
      <c r="C101" s="138" t="str">
        <f t="array" ref="C101">IFERROR(INDEX(施設用作成シート【入力例】!$B$18:$P$117,MATCH(LARGE((施設用作成シート【入力例】!$C$18:$C$117=$D$8)*1/ROW(施設用作成シート【入力例】!$B$18:$B$117),ROWS($B$12:$B101)),1/ROW(施設用作成シート【入力例】!$B$18:$B$117),0),COLUMNS($B$11:C$11)),"")</f>
        <v/>
      </c>
      <c r="D101" s="138" t="str">
        <f t="array" ref="D101">IFERROR(INDEX(施設用作成シート【入力例】!$B$18:$P$117,MATCH(LARGE((施設用作成シート【入力例】!$C$18:$C$117=$D$8)*1/ROW(施設用作成シート【入力例】!$B$18:$B$117),ROWS($B$12:$B101)),1/ROW(施設用作成シート【入力例】!$B$18:$B$117),0),COLUMNS($B$11:D$11)),"")</f>
        <v/>
      </c>
      <c r="E101" s="157" t="str">
        <f t="array" ref="E101">IFERROR(INDEX(施設用作成シート【入力例】!$B$18:$P$117,MATCH(LARGE((施設用作成シート【入力例】!$C$18:$C$117=$D$8)*1/ROW(施設用作成シート【入力例】!$B$18:$B$117),ROWS($B$12:$B101)),1/ROW(施設用作成シート【入力例】!$B$18:$B$117),0),COLUMNS($B$11:E$11)),"")</f>
        <v/>
      </c>
      <c r="F101" s="151" t="str">
        <f t="array" ref="F101">IFERROR(INDEX(施設用作成シート【入力例】!$B$18:$P$117,MATCH(LARGE((施設用作成シート【入力例】!$C$18:$C$117=$D$8)*1/ROW(施設用作成シート【入力例】!$B$18:$B$117),ROWS($B$12:$B101)),1/ROW(施設用作成シート【入力例】!$B$18:$B$117),0),COLUMNS($B$11:F$11)),"")</f>
        <v/>
      </c>
      <c r="G101" s="151" t="str">
        <f t="array" ref="G101">IFERROR(INDEX(施設用作成シート【入力例】!$B$18:$P$117,MATCH(LARGE((施設用作成シート【入力例】!$C$18:$C$117=$D$8)*1/ROW(施設用作成シート【入力例】!$B$18:$B$117),ROWS($B$12:$B101)),1/ROW(施設用作成シート【入力例】!$B$18:$B$117),0),COLUMNS($B$11:G$11)),"")</f>
        <v/>
      </c>
      <c r="H101" s="151" t="str">
        <f t="array" ref="H101">IFERROR(INDEX(施設用作成シート【入力例】!$B$18:$P$117,MATCH(LARGE((施設用作成シート【入力例】!$C$18:$C$117=$D$8)*1/ROW(施設用作成シート【入力例】!$B$18:$B$117),ROWS($B$12:$B101)),1/ROW(施設用作成シート【入力例】!$B$18:$B$117),0),COLUMNS($B$11:H$11)),"")</f>
        <v/>
      </c>
      <c r="I101" s="138" t="str">
        <f t="array" ref="I101">IFERROR(INDEX(施設用作成シート【入力例】!$B$18:$P$117,MATCH(LARGE((施設用作成シート【入力例】!$C$18:$C$117=$D$8)*1/ROW(施設用作成シート【入力例】!$B$18:$B$117),ROWS($B$12:$B101)),1/ROW(施設用作成シート【入力例】!$B$18:$B$117),0),COLUMNS($B$11:I$11)),"")</f>
        <v/>
      </c>
      <c r="J101" s="142" t="str">
        <f t="array" ref="J101">IFERROR(INDEX(施設用作成シート【入力例】!$B$18:$P$117,MATCH(LARGE((施設用作成シート【入力例】!$C$18:$C$117=$D$8)*1/ROW(施設用作成シート【入力例】!$B$18:$B$117),ROWS($B$12:$B101)),1/ROW(施設用作成シート【入力例】!$B$18:$B$117),0),COLUMNS($B$11:J$11)),"")</f>
        <v/>
      </c>
      <c r="K101" s="138" t="str">
        <f t="array" ref="K101">IFERROR(INDEX(施設用作成シート【入力例】!$B$18:$P$117,MATCH(LARGE((施設用作成シート【入力例】!$C$18:$C$117=$D$8)*1/ROW(施設用作成シート【入力例】!$B$18:$B$117),ROWS($B$12:$B101)),1/ROW(施設用作成シート【入力例】!$B$18:$B$117),0),COLUMNS($B$11:K$11)),"")</f>
        <v/>
      </c>
      <c r="L101" s="138" t="str">
        <f t="array" ref="L101">IFERROR(INDEX(施設用作成シート【入力例】!$B$18:$P$117,MATCH(LARGE((施設用作成シート【入力例】!$C$18:$C$117=$D$8)*1/ROW(施設用作成シート【入力例】!$B$18:$B$117),ROWS($B$12:$B101)),1/ROW(施設用作成シート【入力例】!$B$18:$B$117),0),COLUMNS($B$11:L$11)),"")</f>
        <v/>
      </c>
      <c r="M101" s="138" t="str">
        <f t="array" ref="M101">IFERROR(INDEX(施設用作成シート【入力例】!$B$18:$P$117,MATCH(LARGE((施設用作成シート【入力例】!$C$18:$C$117=$D$8)*1/ROW(施設用作成シート【入力例】!$B$18:$B$117),ROWS($B$12:$B101)),1/ROW(施設用作成シート【入力例】!$B$18:$B$117),0),COLUMNS($B$11:M$11)),"")</f>
        <v/>
      </c>
      <c r="N101" s="138" t="str">
        <f t="array" ref="N101">IFERROR(INDEX(施設用作成シート【入力例】!$B$18:$P$117,MATCH(LARGE((施設用作成シート【入力例】!$C$18:$C$117=$D$8)*1/ROW(施設用作成シート【入力例】!$B$18:$B$117),ROWS($B$12:$B101)),1/ROW(施設用作成シート【入力例】!$B$18:$B$117),0),COLUMNS($B$11:N$11)),"")</f>
        <v/>
      </c>
      <c r="O101" s="151" t="str">
        <f t="array" ref="O101">IFERROR(INDEX(施設用作成シート【入力例】!$B$18:$P$117,MATCH(LARGE((施設用作成シート【入力例】!$C$18:$C$117=$D$8)*1/ROW(施設用作成シート【入力例】!$B$18:$B$117),ROWS($B$12:$B101)),1/ROW(施設用作成シート【入力例】!$B$18:$B$117),0),COLUMNS($B$11:O$11)),"")</f>
        <v/>
      </c>
    </row>
    <row r="102" spans="2:15" ht="19.5">
      <c r="B102" s="138" t="str">
        <f t="array" ref="B102">IFERROR(INDEX(施設用作成シート【入力例】!$B$18:$P$117,MATCH(LARGE((施設用作成シート【入力例】!$C$18:$C$117=$D$8)*1/ROW(施設用作成シート【入力例】!$B$18:$B$117),ROWS($B$12:$B102)),1/ROW(施設用作成シート【入力例】!$B$18:$B$117),0),COLUMNS($B$11:B$11)),"")</f>
        <v/>
      </c>
      <c r="C102" s="138" t="str">
        <f t="array" ref="C102">IFERROR(INDEX(施設用作成シート【入力例】!$B$18:$P$117,MATCH(LARGE((施設用作成シート【入力例】!$C$18:$C$117=$D$8)*1/ROW(施設用作成シート【入力例】!$B$18:$B$117),ROWS($B$12:$B102)),1/ROW(施設用作成シート【入力例】!$B$18:$B$117),0),COLUMNS($B$11:C$11)),"")</f>
        <v/>
      </c>
      <c r="D102" s="138" t="str">
        <f t="array" ref="D102">IFERROR(INDEX(施設用作成シート【入力例】!$B$18:$P$117,MATCH(LARGE((施設用作成シート【入力例】!$C$18:$C$117=$D$8)*1/ROW(施設用作成シート【入力例】!$B$18:$B$117),ROWS($B$12:$B102)),1/ROW(施設用作成シート【入力例】!$B$18:$B$117),0),COLUMNS($B$11:D$11)),"")</f>
        <v/>
      </c>
      <c r="E102" s="157" t="str">
        <f t="array" ref="E102">IFERROR(INDEX(施設用作成シート【入力例】!$B$18:$P$117,MATCH(LARGE((施設用作成シート【入力例】!$C$18:$C$117=$D$8)*1/ROW(施設用作成シート【入力例】!$B$18:$B$117),ROWS($B$12:$B102)),1/ROW(施設用作成シート【入力例】!$B$18:$B$117),0),COLUMNS($B$11:E$11)),"")</f>
        <v/>
      </c>
      <c r="F102" s="151" t="str">
        <f t="array" ref="F102">IFERROR(INDEX(施設用作成シート【入力例】!$B$18:$P$117,MATCH(LARGE((施設用作成シート【入力例】!$C$18:$C$117=$D$8)*1/ROW(施設用作成シート【入力例】!$B$18:$B$117),ROWS($B$12:$B102)),1/ROW(施設用作成シート【入力例】!$B$18:$B$117),0),COLUMNS($B$11:F$11)),"")</f>
        <v/>
      </c>
      <c r="G102" s="151" t="str">
        <f t="array" ref="G102">IFERROR(INDEX(施設用作成シート【入力例】!$B$18:$P$117,MATCH(LARGE((施設用作成シート【入力例】!$C$18:$C$117=$D$8)*1/ROW(施設用作成シート【入力例】!$B$18:$B$117),ROWS($B$12:$B102)),1/ROW(施設用作成シート【入力例】!$B$18:$B$117),0),COLUMNS($B$11:G$11)),"")</f>
        <v/>
      </c>
      <c r="H102" s="151" t="str">
        <f t="array" ref="H102">IFERROR(INDEX(施設用作成シート【入力例】!$B$18:$P$117,MATCH(LARGE((施設用作成シート【入力例】!$C$18:$C$117=$D$8)*1/ROW(施設用作成シート【入力例】!$B$18:$B$117),ROWS($B$12:$B102)),1/ROW(施設用作成シート【入力例】!$B$18:$B$117),0),COLUMNS($B$11:H$11)),"")</f>
        <v/>
      </c>
      <c r="I102" s="138" t="str">
        <f t="array" ref="I102">IFERROR(INDEX(施設用作成シート【入力例】!$B$18:$P$117,MATCH(LARGE((施設用作成シート【入力例】!$C$18:$C$117=$D$8)*1/ROW(施設用作成シート【入力例】!$B$18:$B$117),ROWS($B$12:$B102)),1/ROW(施設用作成シート【入力例】!$B$18:$B$117),0),COLUMNS($B$11:I$11)),"")</f>
        <v/>
      </c>
      <c r="J102" s="142" t="str">
        <f t="array" ref="J102">IFERROR(INDEX(施設用作成シート【入力例】!$B$18:$P$117,MATCH(LARGE((施設用作成シート【入力例】!$C$18:$C$117=$D$8)*1/ROW(施設用作成シート【入力例】!$B$18:$B$117),ROWS($B$12:$B102)),1/ROW(施設用作成シート【入力例】!$B$18:$B$117),0),COLUMNS($B$11:J$11)),"")</f>
        <v/>
      </c>
      <c r="K102" s="138" t="str">
        <f t="array" ref="K102">IFERROR(INDEX(施設用作成シート【入力例】!$B$18:$P$117,MATCH(LARGE((施設用作成シート【入力例】!$C$18:$C$117=$D$8)*1/ROW(施設用作成シート【入力例】!$B$18:$B$117),ROWS($B$12:$B102)),1/ROW(施設用作成シート【入力例】!$B$18:$B$117),0),COLUMNS($B$11:K$11)),"")</f>
        <v/>
      </c>
      <c r="L102" s="138" t="str">
        <f t="array" ref="L102">IFERROR(INDEX(施設用作成シート【入力例】!$B$18:$P$117,MATCH(LARGE((施設用作成シート【入力例】!$C$18:$C$117=$D$8)*1/ROW(施設用作成シート【入力例】!$B$18:$B$117),ROWS($B$12:$B102)),1/ROW(施設用作成シート【入力例】!$B$18:$B$117),0),COLUMNS($B$11:L$11)),"")</f>
        <v/>
      </c>
      <c r="M102" s="138" t="str">
        <f t="array" ref="M102">IFERROR(INDEX(施設用作成シート【入力例】!$B$18:$P$117,MATCH(LARGE((施設用作成シート【入力例】!$C$18:$C$117=$D$8)*1/ROW(施設用作成シート【入力例】!$B$18:$B$117),ROWS($B$12:$B102)),1/ROW(施設用作成シート【入力例】!$B$18:$B$117),0),COLUMNS($B$11:M$11)),"")</f>
        <v/>
      </c>
      <c r="N102" s="138" t="str">
        <f t="array" ref="N102">IFERROR(INDEX(施設用作成シート【入力例】!$B$18:$P$117,MATCH(LARGE((施設用作成シート【入力例】!$C$18:$C$117=$D$8)*1/ROW(施設用作成シート【入力例】!$B$18:$B$117),ROWS($B$12:$B102)),1/ROW(施設用作成シート【入力例】!$B$18:$B$117),0),COLUMNS($B$11:N$11)),"")</f>
        <v/>
      </c>
      <c r="O102" s="151" t="str">
        <f t="array" ref="O102">IFERROR(INDEX(施設用作成シート【入力例】!$B$18:$P$117,MATCH(LARGE((施設用作成シート【入力例】!$C$18:$C$117=$D$8)*1/ROW(施設用作成シート【入力例】!$B$18:$B$117),ROWS($B$12:$B102)),1/ROW(施設用作成シート【入力例】!$B$18:$B$117),0),COLUMNS($B$11:O$11)),"")</f>
        <v/>
      </c>
    </row>
    <row r="103" spans="2:15" ht="19.5">
      <c r="B103" s="138" t="str">
        <f t="array" ref="B103">IFERROR(INDEX(施設用作成シート【入力例】!$B$18:$P$117,MATCH(LARGE((施設用作成シート【入力例】!$C$18:$C$117=$D$8)*1/ROW(施設用作成シート【入力例】!$B$18:$B$117),ROWS($B$12:$B103)),1/ROW(施設用作成シート【入力例】!$B$18:$B$117),0),COLUMNS($B$11:B$11)),"")</f>
        <v/>
      </c>
      <c r="C103" s="138" t="str">
        <f t="array" ref="C103">IFERROR(INDEX(施設用作成シート【入力例】!$B$18:$P$117,MATCH(LARGE((施設用作成シート【入力例】!$C$18:$C$117=$D$8)*1/ROW(施設用作成シート【入力例】!$B$18:$B$117),ROWS($B$12:$B103)),1/ROW(施設用作成シート【入力例】!$B$18:$B$117),0),COLUMNS($B$11:C$11)),"")</f>
        <v/>
      </c>
      <c r="D103" s="138" t="str">
        <f t="array" ref="D103">IFERROR(INDEX(施設用作成シート【入力例】!$B$18:$P$117,MATCH(LARGE((施設用作成シート【入力例】!$C$18:$C$117=$D$8)*1/ROW(施設用作成シート【入力例】!$B$18:$B$117),ROWS($B$12:$B103)),1/ROW(施設用作成シート【入力例】!$B$18:$B$117),0),COLUMNS($B$11:D$11)),"")</f>
        <v/>
      </c>
      <c r="E103" s="157" t="str">
        <f t="array" ref="E103">IFERROR(INDEX(施設用作成シート【入力例】!$B$18:$P$117,MATCH(LARGE((施設用作成シート【入力例】!$C$18:$C$117=$D$8)*1/ROW(施設用作成シート【入力例】!$B$18:$B$117),ROWS($B$12:$B103)),1/ROW(施設用作成シート【入力例】!$B$18:$B$117),0),COLUMNS($B$11:E$11)),"")</f>
        <v/>
      </c>
      <c r="F103" s="151" t="str">
        <f t="array" ref="F103">IFERROR(INDEX(施設用作成シート【入力例】!$B$18:$P$117,MATCH(LARGE((施設用作成シート【入力例】!$C$18:$C$117=$D$8)*1/ROW(施設用作成シート【入力例】!$B$18:$B$117),ROWS($B$12:$B103)),1/ROW(施設用作成シート【入力例】!$B$18:$B$117),0),COLUMNS($B$11:F$11)),"")</f>
        <v/>
      </c>
      <c r="G103" s="151" t="str">
        <f t="array" ref="G103">IFERROR(INDEX(施設用作成シート【入力例】!$B$18:$P$117,MATCH(LARGE((施設用作成シート【入力例】!$C$18:$C$117=$D$8)*1/ROW(施設用作成シート【入力例】!$B$18:$B$117),ROWS($B$12:$B103)),1/ROW(施設用作成シート【入力例】!$B$18:$B$117),0),COLUMNS($B$11:G$11)),"")</f>
        <v/>
      </c>
      <c r="H103" s="151" t="str">
        <f t="array" ref="H103">IFERROR(INDEX(施設用作成シート【入力例】!$B$18:$P$117,MATCH(LARGE((施設用作成シート【入力例】!$C$18:$C$117=$D$8)*1/ROW(施設用作成シート【入力例】!$B$18:$B$117),ROWS($B$12:$B103)),1/ROW(施設用作成シート【入力例】!$B$18:$B$117),0),COLUMNS($B$11:H$11)),"")</f>
        <v/>
      </c>
      <c r="I103" s="138" t="str">
        <f t="array" ref="I103">IFERROR(INDEX(施設用作成シート【入力例】!$B$18:$P$117,MATCH(LARGE((施設用作成シート【入力例】!$C$18:$C$117=$D$8)*1/ROW(施設用作成シート【入力例】!$B$18:$B$117),ROWS($B$12:$B103)),1/ROW(施設用作成シート【入力例】!$B$18:$B$117),0),COLUMNS($B$11:I$11)),"")</f>
        <v/>
      </c>
      <c r="J103" s="142" t="str">
        <f t="array" ref="J103">IFERROR(INDEX(施設用作成シート【入力例】!$B$18:$P$117,MATCH(LARGE((施設用作成シート【入力例】!$C$18:$C$117=$D$8)*1/ROW(施設用作成シート【入力例】!$B$18:$B$117),ROWS($B$12:$B103)),1/ROW(施設用作成シート【入力例】!$B$18:$B$117),0),COLUMNS($B$11:J$11)),"")</f>
        <v/>
      </c>
      <c r="K103" s="138" t="str">
        <f t="array" ref="K103">IFERROR(INDEX(施設用作成シート【入力例】!$B$18:$P$117,MATCH(LARGE((施設用作成シート【入力例】!$C$18:$C$117=$D$8)*1/ROW(施設用作成シート【入力例】!$B$18:$B$117),ROWS($B$12:$B103)),1/ROW(施設用作成シート【入力例】!$B$18:$B$117),0),COLUMNS($B$11:K$11)),"")</f>
        <v/>
      </c>
      <c r="L103" s="138" t="str">
        <f t="array" ref="L103">IFERROR(INDEX(施設用作成シート【入力例】!$B$18:$P$117,MATCH(LARGE((施設用作成シート【入力例】!$C$18:$C$117=$D$8)*1/ROW(施設用作成シート【入力例】!$B$18:$B$117),ROWS($B$12:$B103)),1/ROW(施設用作成シート【入力例】!$B$18:$B$117),0),COLUMNS($B$11:L$11)),"")</f>
        <v/>
      </c>
      <c r="M103" s="138" t="str">
        <f t="array" ref="M103">IFERROR(INDEX(施設用作成シート【入力例】!$B$18:$P$117,MATCH(LARGE((施設用作成シート【入力例】!$C$18:$C$117=$D$8)*1/ROW(施設用作成シート【入力例】!$B$18:$B$117),ROWS($B$12:$B103)),1/ROW(施設用作成シート【入力例】!$B$18:$B$117),0),COLUMNS($B$11:M$11)),"")</f>
        <v/>
      </c>
      <c r="N103" s="138" t="str">
        <f t="array" ref="N103">IFERROR(INDEX(施設用作成シート【入力例】!$B$18:$P$117,MATCH(LARGE((施設用作成シート【入力例】!$C$18:$C$117=$D$8)*1/ROW(施設用作成シート【入力例】!$B$18:$B$117),ROWS($B$12:$B103)),1/ROW(施設用作成シート【入力例】!$B$18:$B$117),0),COLUMNS($B$11:N$11)),"")</f>
        <v/>
      </c>
      <c r="O103" s="151" t="str">
        <f t="array" ref="O103">IFERROR(INDEX(施設用作成シート【入力例】!$B$18:$P$117,MATCH(LARGE((施設用作成シート【入力例】!$C$18:$C$117=$D$8)*1/ROW(施設用作成シート【入力例】!$B$18:$B$117),ROWS($B$12:$B103)),1/ROW(施設用作成シート【入力例】!$B$18:$B$117),0),COLUMNS($B$11:O$11)),"")</f>
        <v/>
      </c>
    </row>
    <row r="104" spans="2:15" ht="19.5">
      <c r="B104" s="138" t="str">
        <f t="array" ref="B104">IFERROR(INDEX(施設用作成シート【入力例】!$B$18:$P$117,MATCH(LARGE((施設用作成シート【入力例】!$C$18:$C$117=$D$8)*1/ROW(施設用作成シート【入力例】!$B$18:$B$117),ROWS($B$12:$B104)),1/ROW(施設用作成シート【入力例】!$B$18:$B$117),0),COLUMNS($B$11:B$11)),"")</f>
        <v/>
      </c>
      <c r="C104" s="138" t="str">
        <f t="array" ref="C104">IFERROR(INDEX(施設用作成シート【入力例】!$B$18:$P$117,MATCH(LARGE((施設用作成シート【入力例】!$C$18:$C$117=$D$8)*1/ROW(施設用作成シート【入力例】!$B$18:$B$117),ROWS($B$12:$B104)),1/ROW(施設用作成シート【入力例】!$B$18:$B$117),0),COLUMNS($B$11:C$11)),"")</f>
        <v/>
      </c>
      <c r="D104" s="138" t="str">
        <f t="array" ref="D104">IFERROR(INDEX(施設用作成シート【入力例】!$B$18:$P$117,MATCH(LARGE((施設用作成シート【入力例】!$C$18:$C$117=$D$8)*1/ROW(施設用作成シート【入力例】!$B$18:$B$117),ROWS($B$12:$B104)),1/ROW(施設用作成シート【入力例】!$B$18:$B$117),0),COLUMNS($B$11:D$11)),"")</f>
        <v/>
      </c>
      <c r="E104" s="157" t="str">
        <f t="array" ref="E104">IFERROR(INDEX(施設用作成シート【入力例】!$B$18:$P$117,MATCH(LARGE((施設用作成シート【入力例】!$C$18:$C$117=$D$8)*1/ROW(施設用作成シート【入力例】!$B$18:$B$117),ROWS($B$12:$B104)),1/ROW(施設用作成シート【入力例】!$B$18:$B$117),0),COLUMNS($B$11:E$11)),"")</f>
        <v/>
      </c>
      <c r="F104" s="151" t="str">
        <f t="array" ref="F104">IFERROR(INDEX(施設用作成シート【入力例】!$B$18:$P$117,MATCH(LARGE((施設用作成シート【入力例】!$C$18:$C$117=$D$8)*1/ROW(施設用作成シート【入力例】!$B$18:$B$117),ROWS($B$12:$B104)),1/ROW(施設用作成シート【入力例】!$B$18:$B$117),0),COLUMNS($B$11:F$11)),"")</f>
        <v/>
      </c>
      <c r="G104" s="151" t="str">
        <f t="array" ref="G104">IFERROR(INDEX(施設用作成シート【入力例】!$B$18:$P$117,MATCH(LARGE((施設用作成シート【入力例】!$C$18:$C$117=$D$8)*1/ROW(施設用作成シート【入力例】!$B$18:$B$117),ROWS($B$12:$B104)),1/ROW(施設用作成シート【入力例】!$B$18:$B$117),0),COLUMNS($B$11:G$11)),"")</f>
        <v/>
      </c>
      <c r="H104" s="151" t="str">
        <f t="array" ref="H104">IFERROR(INDEX(施設用作成シート【入力例】!$B$18:$P$117,MATCH(LARGE((施設用作成シート【入力例】!$C$18:$C$117=$D$8)*1/ROW(施設用作成シート【入力例】!$B$18:$B$117),ROWS($B$12:$B104)),1/ROW(施設用作成シート【入力例】!$B$18:$B$117),0),COLUMNS($B$11:H$11)),"")</f>
        <v/>
      </c>
      <c r="I104" s="138" t="str">
        <f t="array" ref="I104">IFERROR(INDEX(施設用作成シート【入力例】!$B$18:$P$117,MATCH(LARGE((施設用作成シート【入力例】!$C$18:$C$117=$D$8)*1/ROW(施設用作成シート【入力例】!$B$18:$B$117),ROWS($B$12:$B104)),1/ROW(施設用作成シート【入力例】!$B$18:$B$117),0),COLUMNS($B$11:I$11)),"")</f>
        <v/>
      </c>
      <c r="J104" s="142" t="str">
        <f t="array" ref="J104">IFERROR(INDEX(施設用作成シート【入力例】!$B$18:$P$117,MATCH(LARGE((施設用作成シート【入力例】!$C$18:$C$117=$D$8)*1/ROW(施設用作成シート【入力例】!$B$18:$B$117),ROWS($B$12:$B104)),1/ROW(施設用作成シート【入力例】!$B$18:$B$117),0),COLUMNS($B$11:J$11)),"")</f>
        <v/>
      </c>
      <c r="K104" s="138" t="str">
        <f t="array" ref="K104">IFERROR(INDEX(施設用作成シート【入力例】!$B$18:$P$117,MATCH(LARGE((施設用作成シート【入力例】!$C$18:$C$117=$D$8)*1/ROW(施設用作成シート【入力例】!$B$18:$B$117),ROWS($B$12:$B104)),1/ROW(施設用作成シート【入力例】!$B$18:$B$117),0),COLUMNS($B$11:K$11)),"")</f>
        <v/>
      </c>
      <c r="L104" s="138" t="str">
        <f t="array" ref="L104">IFERROR(INDEX(施設用作成シート【入力例】!$B$18:$P$117,MATCH(LARGE((施設用作成シート【入力例】!$C$18:$C$117=$D$8)*1/ROW(施設用作成シート【入力例】!$B$18:$B$117),ROWS($B$12:$B104)),1/ROW(施設用作成シート【入力例】!$B$18:$B$117),0),COLUMNS($B$11:L$11)),"")</f>
        <v/>
      </c>
      <c r="M104" s="138" t="str">
        <f t="array" ref="M104">IFERROR(INDEX(施設用作成シート【入力例】!$B$18:$P$117,MATCH(LARGE((施設用作成シート【入力例】!$C$18:$C$117=$D$8)*1/ROW(施設用作成シート【入力例】!$B$18:$B$117),ROWS($B$12:$B104)),1/ROW(施設用作成シート【入力例】!$B$18:$B$117),0),COLUMNS($B$11:M$11)),"")</f>
        <v/>
      </c>
      <c r="N104" s="138" t="str">
        <f t="array" ref="N104">IFERROR(INDEX(施設用作成シート【入力例】!$B$18:$P$117,MATCH(LARGE((施設用作成シート【入力例】!$C$18:$C$117=$D$8)*1/ROW(施設用作成シート【入力例】!$B$18:$B$117),ROWS($B$12:$B104)),1/ROW(施設用作成シート【入力例】!$B$18:$B$117),0),COLUMNS($B$11:N$11)),"")</f>
        <v/>
      </c>
      <c r="O104" s="151" t="str">
        <f t="array" ref="O104">IFERROR(INDEX(施設用作成シート【入力例】!$B$18:$P$117,MATCH(LARGE((施設用作成シート【入力例】!$C$18:$C$117=$D$8)*1/ROW(施設用作成シート【入力例】!$B$18:$B$117),ROWS($B$12:$B104)),1/ROW(施設用作成シート【入力例】!$B$18:$B$117),0),COLUMNS($B$11:O$11)),"")</f>
        <v/>
      </c>
    </row>
    <row r="105" spans="2:15" ht="19.5">
      <c r="B105" s="138" t="str">
        <f t="array" ref="B105">IFERROR(INDEX(施設用作成シート【入力例】!$B$18:$P$117,MATCH(LARGE((施設用作成シート【入力例】!$C$18:$C$117=$D$8)*1/ROW(施設用作成シート【入力例】!$B$18:$B$117),ROWS($B$12:$B105)),1/ROW(施設用作成シート【入力例】!$B$18:$B$117),0),COLUMNS($B$11:B$11)),"")</f>
        <v/>
      </c>
      <c r="C105" s="138" t="str">
        <f t="array" ref="C105">IFERROR(INDEX(施設用作成シート【入力例】!$B$18:$P$117,MATCH(LARGE((施設用作成シート【入力例】!$C$18:$C$117=$D$8)*1/ROW(施設用作成シート【入力例】!$B$18:$B$117),ROWS($B$12:$B105)),1/ROW(施設用作成シート【入力例】!$B$18:$B$117),0),COLUMNS($B$11:C$11)),"")</f>
        <v/>
      </c>
      <c r="D105" s="138" t="str">
        <f t="array" ref="D105">IFERROR(INDEX(施設用作成シート【入力例】!$B$18:$P$117,MATCH(LARGE((施設用作成シート【入力例】!$C$18:$C$117=$D$8)*1/ROW(施設用作成シート【入力例】!$B$18:$B$117),ROWS($B$12:$B105)),1/ROW(施設用作成シート【入力例】!$B$18:$B$117),0),COLUMNS($B$11:D$11)),"")</f>
        <v/>
      </c>
      <c r="E105" s="157" t="str">
        <f t="array" ref="E105">IFERROR(INDEX(施設用作成シート【入力例】!$B$18:$P$117,MATCH(LARGE((施設用作成シート【入力例】!$C$18:$C$117=$D$8)*1/ROW(施設用作成シート【入力例】!$B$18:$B$117),ROWS($B$12:$B105)),1/ROW(施設用作成シート【入力例】!$B$18:$B$117),0),COLUMNS($B$11:E$11)),"")</f>
        <v/>
      </c>
      <c r="F105" s="151" t="str">
        <f t="array" ref="F105">IFERROR(INDEX(施設用作成シート【入力例】!$B$18:$P$117,MATCH(LARGE((施設用作成シート【入力例】!$C$18:$C$117=$D$8)*1/ROW(施設用作成シート【入力例】!$B$18:$B$117),ROWS($B$12:$B105)),1/ROW(施設用作成シート【入力例】!$B$18:$B$117),0),COLUMNS($B$11:F$11)),"")</f>
        <v/>
      </c>
      <c r="G105" s="151" t="str">
        <f t="array" ref="G105">IFERROR(INDEX(施設用作成シート【入力例】!$B$18:$P$117,MATCH(LARGE((施設用作成シート【入力例】!$C$18:$C$117=$D$8)*1/ROW(施設用作成シート【入力例】!$B$18:$B$117),ROWS($B$12:$B105)),1/ROW(施設用作成シート【入力例】!$B$18:$B$117),0),COLUMNS($B$11:G$11)),"")</f>
        <v/>
      </c>
      <c r="H105" s="151" t="str">
        <f t="array" ref="H105">IFERROR(INDEX(施設用作成シート【入力例】!$B$18:$P$117,MATCH(LARGE((施設用作成シート【入力例】!$C$18:$C$117=$D$8)*1/ROW(施設用作成シート【入力例】!$B$18:$B$117),ROWS($B$12:$B105)),1/ROW(施設用作成シート【入力例】!$B$18:$B$117),0),COLUMNS($B$11:H$11)),"")</f>
        <v/>
      </c>
      <c r="I105" s="138" t="str">
        <f t="array" ref="I105">IFERROR(INDEX(施設用作成シート【入力例】!$B$18:$P$117,MATCH(LARGE((施設用作成シート【入力例】!$C$18:$C$117=$D$8)*1/ROW(施設用作成シート【入力例】!$B$18:$B$117),ROWS($B$12:$B105)),1/ROW(施設用作成シート【入力例】!$B$18:$B$117),0),COLUMNS($B$11:I$11)),"")</f>
        <v/>
      </c>
      <c r="J105" s="142" t="str">
        <f t="array" ref="J105">IFERROR(INDEX(施設用作成シート【入力例】!$B$18:$P$117,MATCH(LARGE((施設用作成シート【入力例】!$C$18:$C$117=$D$8)*1/ROW(施設用作成シート【入力例】!$B$18:$B$117),ROWS($B$12:$B105)),1/ROW(施設用作成シート【入力例】!$B$18:$B$117),0),COLUMNS($B$11:J$11)),"")</f>
        <v/>
      </c>
      <c r="K105" s="138" t="str">
        <f t="array" ref="K105">IFERROR(INDEX(施設用作成シート【入力例】!$B$18:$P$117,MATCH(LARGE((施設用作成シート【入力例】!$C$18:$C$117=$D$8)*1/ROW(施設用作成シート【入力例】!$B$18:$B$117),ROWS($B$12:$B105)),1/ROW(施設用作成シート【入力例】!$B$18:$B$117),0),COLUMNS($B$11:K$11)),"")</f>
        <v/>
      </c>
      <c r="L105" s="138" t="str">
        <f t="array" ref="L105">IFERROR(INDEX(施設用作成シート【入力例】!$B$18:$P$117,MATCH(LARGE((施設用作成シート【入力例】!$C$18:$C$117=$D$8)*1/ROW(施設用作成シート【入力例】!$B$18:$B$117),ROWS($B$12:$B105)),1/ROW(施設用作成シート【入力例】!$B$18:$B$117),0),COLUMNS($B$11:L$11)),"")</f>
        <v/>
      </c>
      <c r="M105" s="138" t="str">
        <f t="array" ref="M105">IFERROR(INDEX(施設用作成シート【入力例】!$B$18:$P$117,MATCH(LARGE((施設用作成シート【入力例】!$C$18:$C$117=$D$8)*1/ROW(施設用作成シート【入力例】!$B$18:$B$117),ROWS($B$12:$B105)),1/ROW(施設用作成シート【入力例】!$B$18:$B$117),0),COLUMNS($B$11:M$11)),"")</f>
        <v/>
      </c>
      <c r="N105" s="138" t="str">
        <f t="array" ref="N105">IFERROR(INDEX(施設用作成シート【入力例】!$B$18:$P$117,MATCH(LARGE((施設用作成シート【入力例】!$C$18:$C$117=$D$8)*1/ROW(施設用作成シート【入力例】!$B$18:$B$117),ROWS($B$12:$B105)),1/ROW(施設用作成シート【入力例】!$B$18:$B$117),0),COLUMNS($B$11:N$11)),"")</f>
        <v/>
      </c>
      <c r="O105" s="151" t="str">
        <f t="array" ref="O105">IFERROR(INDEX(施設用作成シート【入力例】!$B$18:$P$117,MATCH(LARGE((施設用作成シート【入力例】!$C$18:$C$117=$D$8)*1/ROW(施設用作成シート【入力例】!$B$18:$B$117),ROWS($B$12:$B105)),1/ROW(施設用作成シート【入力例】!$B$18:$B$117),0),COLUMNS($B$11:O$11)),"")</f>
        <v/>
      </c>
    </row>
    <row r="106" spans="2:15" ht="19.5">
      <c r="B106" s="138" t="str">
        <f t="array" ref="B106">IFERROR(INDEX(施設用作成シート【入力例】!$B$18:$P$117,MATCH(LARGE((施設用作成シート【入力例】!$C$18:$C$117=$D$8)*1/ROW(施設用作成シート【入力例】!$B$18:$B$117),ROWS($B$12:$B106)),1/ROW(施設用作成シート【入力例】!$B$18:$B$117),0),COLUMNS($B$11:B$11)),"")</f>
        <v/>
      </c>
      <c r="C106" s="138" t="str">
        <f t="array" ref="C106">IFERROR(INDEX(施設用作成シート【入力例】!$B$18:$P$117,MATCH(LARGE((施設用作成シート【入力例】!$C$18:$C$117=$D$8)*1/ROW(施設用作成シート【入力例】!$B$18:$B$117),ROWS($B$12:$B106)),1/ROW(施設用作成シート【入力例】!$B$18:$B$117),0),COLUMNS($B$11:C$11)),"")</f>
        <v/>
      </c>
      <c r="D106" s="138" t="str">
        <f t="array" ref="D106">IFERROR(INDEX(施設用作成シート【入力例】!$B$18:$P$117,MATCH(LARGE((施設用作成シート【入力例】!$C$18:$C$117=$D$8)*1/ROW(施設用作成シート【入力例】!$B$18:$B$117),ROWS($B$12:$B106)),1/ROW(施設用作成シート【入力例】!$B$18:$B$117),0),COLUMNS($B$11:D$11)),"")</f>
        <v/>
      </c>
      <c r="E106" s="157" t="str">
        <f t="array" ref="E106">IFERROR(INDEX(施設用作成シート【入力例】!$B$18:$P$117,MATCH(LARGE((施設用作成シート【入力例】!$C$18:$C$117=$D$8)*1/ROW(施設用作成シート【入力例】!$B$18:$B$117),ROWS($B$12:$B106)),1/ROW(施設用作成シート【入力例】!$B$18:$B$117),0),COLUMNS($B$11:E$11)),"")</f>
        <v/>
      </c>
      <c r="F106" s="151" t="str">
        <f t="array" ref="F106">IFERROR(INDEX(施設用作成シート【入力例】!$B$18:$P$117,MATCH(LARGE((施設用作成シート【入力例】!$C$18:$C$117=$D$8)*1/ROW(施設用作成シート【入力例】!$B$18:$B$117),ROWS($B$12:$B106)),1/ROW(施設用作成シート【入力例】!$B$18:$B$117),0),COLUMNS($B$11:F$11)),"")</f>
        <v/>
      </c>
      <c r="G106" s="151" t="str">
        <f t="array" ref="G106">IFERROR(INDEX(施設用作成シート【入力例】!$B$18:$P$117,MATCH(LARGE((施設用作成シート【入力例】!$C$18:$C$117=$D$8)*1/ROW(施設用作成シート【入力例】!$B$18:$B$117),ROWS($B$12:$B106)),1/ROW(施設用作成シート【入力例】!$B$18:$B$117),0),COLUMNS($B$11:G$11)),"")</f>
        <v/>
      </c>
      <c r="H106" s="151" t="str">
        <f t="array" ref="H106">IFERROR(INDEX(施設用作成シート【入力例】!$B$18:$P$117,MATCH(LARGE((施設用作成シート【入力例】!$C$18:$C$117=$D$8)*1/ROW(施設用作成シート【入力例】!$B$18:$B$117),ROWS($B$12:$B106)),1/ROW(施設用作成シート【入力例】!$B$18:$B$117),0),COLUMNS($B$11:H$11)),"")</f>
        <v/>
      </c>
      <c r="I106" s="138" t="str">
        <f t="array" ref="I106">IFERROR(INDEX(施設用作成シート【入力例】!$B$18:$P$117,MATCH(LARGE((施設用作成シート【入力例】!$C$18:$C$117=$D$8)*1/ROW(施設用作成シート【入力例】!$B$18:$B$117),ROWS($B$12:$B106)),1/ROW(施設用作成シート【入力例】!$B$18:$B$117),0),COLUMNS($B$11:I$11)),"")</f>
        <v/>
      </c>
      <c r="J106" s="142" t="str">
        <f t="array" ref="J106">IFERROR(INDEX(施設用作成シート【入力例】!$B$18:$P$117,MATCH(LARGE((施設用作成シート【入力例】!$C$18:$C$117=$D$8)*1/ROW(施設用作成シート【入力例】!$B$18:$B$117),ROWS($B$12:$B106)),1/ROW(施設用作成シート【入力例】!$B$18:$B$117),0),COLUMNS($B$11:J$11)),"")</f>
        <v/>
      </c>
      <c r="K106" s="138" t="str">
        <f t="array" ref="K106">IFERROR(INDEX(施設用作成シート【入力例】!$B$18:$P$117,MATCH(LARGE((施設用作成シート【入力例】!$C$18:$C$117=$D$8)*1/ROW(施設用作成シート【入力例】!$B$18:$B$117),ROWS($B$12:$B106)),1/ROW(施設用作成シート【入力例】!$B$18:$B$117),0),COLUMNS($B$11:K$11)),"")</f>
        <v/>
      </c>
      <c r="L106" s="138" t="str">
        <f t="array" ref="L106">IFERROR(INDEX(施設用作成シート【入力例】!$B$18:$P$117,MATCH(LARGE((施設用作成シート【入力例】!$C$18:$C$117=$D$8)*1/ROW(施設用作成シート【入力例】!$B$18:$B$117),ROWS($B$12:$B106)),1/ROW(施設用作成シート【入力例】!$B$18:$B$117),0),COLUMNS($B$11:L$11)),"")</f>
        <v/>
      </c>
      <c r="M106" s="138" t="str">
        <f t="array" ref="M106">IFERROR(INDEX(施設用作成シート【入力例】!$B$18:$P$117,MATCH(LARGE((施設用作成シート【入力例】!$C$18:$C$117=$D$8)*1/ROW(施設用作成シート【入力例】!$B$18:$B$117),ROWS($B$12:$B106)),1/ROW(施設用作成シート【入力例】!$B$18:$B$117),0),COLUMNS($B$11:M$11)),"")</f>
        <v/>
      </c>
      <c r="N106" s="138" t="str">
        <f t="array" ref="N106">IFERROR(INDEX(施設用作成シート【入力例】!$B$18:$P$117,MATCH(LARGE((施設用作成シート【入力例】!$C$18:$C$117=$D$8)*1/ROW(施設用作成シート【入力例】!$B$18:$B$117),ROWS($B$12:$B106)),1/ROW(施設用作成シート【入力例】!$B$18:$B$117),0),COLUMNS($B$11:N$11)),"")</f>
        <v/>
      </c>
      <c r="O106" s="151" t="str">
        <f t="array" ref="O106">IFERROR(INDEX(施設用作成シート【入力例】!$B$18:$P$117,MATCH(LARGE((施設用作成シート【入力例】!$C$18:$C$117=$D$8)*1/ROW(施設用作成シート【入力例】!$B$18:$B$117),ROWS($B$12:$B106)),1/ROW(施設用作成シート【入力例】!$B$18:$B$117),0),COLUMNS($B$11:O$11)),"")</f>
        <v/>
      </c>
    </row>
    <row r="107" spans="2:15" ht="19.5">
      <c r="B107" s="138" t="str">
        <f t="array" ref="B107">IFERROR(INDEX(施設用作成シート【入力例】!$B$18:$P$117,MATCH(LARGE((施設用作成シート【入力例】!$C$18:$C$117=$D$8)*1/ROW(施設用作成シート【入力例】!$B$18:$B$117),ROWS($B$12:$B107)),1/ROW(施設用作成シート【入力例】!$B$18:$B$117),0),COLUMNS($B$11:B$11)),"")</f>
        <v/>
      </c>
      <c r="C107" s="138" t="str">
        <f t="array" ref="C107">IFERROR(INDEX(施設用作成シート【入力例】!$B$18:$P$117,MATCH(LARGE((施設用作成シート【入力例】!$C$18:$C$117=$D$8)*1/ROW(施設用作成シート【入力例】!$B$18:$B$117),ROWS($B$12:$B107)),1/ROW(施設用作成シート【入力例】!$B$18:$B$117),0),COLUMNS($B$11:C$11)),"")</f>
        <v/>
      </c>
      <c r="D107" s="138" t="str">
        <f t="array" ref="D107">IFERROR(INDEX(施設用作成シート【入力例】!$B$18:$P$117,MATCH(LARGE((施設用作成シート【入力例】!$C$18:$C$117=$D$8)*1/ROW(施設用作成シート【入力例】!$B$18:$B$117),ROWS($B$12:$B107)),1/ROW(施設用作成シート【入力例】!$B$18:$B$117),0),COLUMNS($B$11:D$11)),"")</f>
        <v/>
      </c>
      <c r="E107" s="157" t="str">
        <f t="array" ref="E107">IFERROR(INDEX(施設用作成シート【入力例】!$B$18:$P$117,MATCH(LARGE((施設用作成シート【入力例】!$C$18:$C$117=$D$8)*1/ROW(施設用作成シート【入力例】!$B$18:$B$117),ROWS($B$12:$B107)),1/ROW(施設用作成シート【入力例】!$B$18:$B$117),0),COLUMNS($B$11:E$11)),"")</f>
        <v/>
      </c>
      <c r="F107" s="151" t="str">
        <f t="array" ref="F107">IFERROR(INDEX(施設用作成シート【入力例】!$B$18:$P$117,MATCH(LARGE((施設用作成シート【入力例】!$C$18:$C$117=$D$8)*1/ROW(施設用作成シート【入力例】!$B$18:$B$117),ROWS($B$12:$B107)),1/ROW(施設用作成シート【入力例】!$B$18:$B$117),0),COLUMNS($B$11:F$11)),"")</f>
        <v/>
      </c>
      <c r="G107" s="151" t="str">
        <f t="array" ref="G107">IFERROR(INDEX(施設用作成シート【入力例】!$B$18:$P$117,MATCH(LARGE((施設用作成シート【入力例】!$C$18:$C$117=$D$8)*1/ROW(施設用作成シート【入力例】!$B$18:$B$117),ROWS($B$12:$B107)),1/ROW(施設用作成シート【入力例】!$B$18:$B$117),0),COLUMNS($B$11:G$11)),"")</f>
        <v/>
      </c>
      <c r="H107" s="151" t="str">
        <f t="array" ref="H107">IFERROR(INDEX(施設用作成シート【入力例】!$B$18:$P$117,MATCH(LARGE((施設用作成シート【入力例】!$C$18:$C$117=$D$8)*1/ROW(施設用作成シート【入力例】!$B$18:$B$117),ROWS($B$12:$B107)),1/ROW(施設用作成シート【入力例】!$B$18:$B$117),0),COLUMNS($B$11:H$11)),"")</f>
        <v/>
      </c>
      <c r="I107" s="138" t="str">
        <f t="array" ref="I107">IFERROR(INDEX(施設用作成シート【入力例】!$B$18:$P$117,MATCH(LARGE((施設用作成シート【入力例】!$C$18:$C$117=$D$8)*1/ROW(施設用作成シート【入力例】!$B$18:$B$117),ROWS($B$12:$B107)),1/ROW(施設用作成シート【入力例】!$B$18:$B$117),0),COLUMNS($B$11:I$11)),"")</f>
        <v/>
      </c>
      <c r="J107" s="142" t="str">
        <f t="array" ref="J107">IFERROR(INDEX(施設用作成シート【入力例】!$B$18:$P$117,MATCH(LARGE((施設用作成シート【入力例】!$C$18:$C$117=$D$8)*1/ROW(施設用作成シート【入力例】!$B$18:$B$117),ROWS($B$12:$B107)),1/ROW(施設用作成シート【入力例】!$B$18:$B$117),0),COLUMNS($B$11:J$11)),"")</f>
        <v/>
      </c>
      <c r="K107" s="138" t="str">
        <f t="array" ref="K107">IFERROR(INDEX(施設用作成シート【入力例】!$B$18:$P$117,MATCH(LARGE((施設用作成シート【入力例】!$C$18:$C$117=$D$8)*1/ROW(施設用作成シート【入力例】!$B$18:$B$117),ROWS($B$12:$B107)),1/ROW(施設用作成シート【入力例】!$B$18:$B$117),0),COLUMNS($B$11:K$11)),"")</f>
        <v/>
      </c>
      <c r="L107" s="138" t="str">
        <f t="array" ref="L107">IFERROR(INDEX(施設用作成シート【入力例】!$B$18:$P$117,MATCH(LARGE((施設用作成シート【入力例】!$C$18:$C$117=$D$8)*1/ROW(施設用作成シート【入力例】!$B$18:$B$117),ROWS($B$12:$B107)),1/ROW(施設用作成シート【入力例】!$B$18:$B$117),0),COLUMNS($B$11:L$11)),"")</f>
        <v/>
      </c>
      <c r="M107" s="138" t="str">
        <f t="array" ref="M107">IFERROR(INDEX(施設用作成シート【入力例】!$B$18:$P$117,MATCH(LARGE((施設用作成シート【入力例】!$C$18:$C$117=$D$8)*1/ROW(施設用作成シート【入力例】!$B$18:$B$117),ROWS($B$12:$B107)),1/ROW(施設用作成シート【入力例】!$B$18:$B$117),0),COLUMNS($B$11:M$11)),"")</f>
        <v/>
      </c>
      <c r="N107" s="138" t="str">
        <f t="array" ref="N107">IFERROR(INDEX(施設用作成シート【入力例】!$B$18:$P$117,MATCH(LARGE((施設用作成シート【入力例】!$C$18:$C$117=$D$8)*1/ROW(施設用作成シート【入力例】!$B$18:$B$117),ROWS($B$12:$B107)),1/ROW(施設用作成シート【入力例】!$B$18:$B$117),0),COLUMNS($B$11:N$11)),"")</f>
        <v/>
      </c>
      <c r="O107" s="151" t="str">
        <f t="array" ref="O107">IFERROR(INDEX(施設用作成シート【入力例】!$B$18:$P$117,MATCH(LARGE((施設用作成シート【入力例】!$C$18:$C$117=$D$8)*1/ROW(施設用作成シート【入力例】!$B$18:$B$117),ROWS($B$12:$B107)),1/ROW(施設用作成シート【入力例】!$B$18:$B$117),0),COLUMNS($B$11:O$11)),"")</f>
        <v/>
      </c>
    </row>
    <row r="108" spans="2:15" ht="19.5">
      <c r="B108" s="138" t="str">
        <f t="array" ref="B108">IFERROR(INDEX(施設用作成シート【入力例】!$B$18:$P$117,MATCH(LARGE((施設用作成シート【入力例】!$C$18:$C$117=$D$8)*1/ROW(施設用作成シート【入力例】!$B$18:$B$117),ROWS($B$12:$B108)),1/ROW(施設用作成シート【入力例】!$B$18:$B$117),0),COLUMNS($B$11:B$11)),"")</f>
        <v/>
      </c>
      <c r="C108" s="138" t="str">
        <f t="array" ref="C108">IFERROR(INDEX(施設用作成シート【入力例】!$B$18:$P$117,MATCH(LARGE((施設用作成シート【入力例】!$C$18:$C$117=$D$8)*1/ROW(施設用作成シート【入力例】!$B$18:$B$117),ROWS($B$12:$B108)),1/ROW(施設用作成シート【入力例】!$B$18:$B$117),0),COLUMNS($B$11:C$11)),"")</f>
        <v/>
      </c>
      <c r="D108" s="138" t="str">
        <f t="array" ref="D108">IFERROR(INDEX(施設用作成シート【入力例】!$B$18:$P$117,MATCH(LARGE((施設用作成シート【入力例】!$C$18:$C$117=$D$8)*1/ROW(施設用作成シート【入力例】!$B$18:$B$117),ROWS($B$12:$B108)),1/ROW(施設用作成シート【入力例】!$B$18:$B$117),0),COLUMNS($B$11:D$11)),"")</f>
        <v/>
      </c>
      <c r="E108" s="157" t="str">
        <f t="array" ref="E108">IFERROR(INDEX(施設用作成シート【入力例】!$B$18:$P$117,MATCH(LARGE((施設用作成シート【入力例】!$C$18:$C$117=$D$8)*1/ROW(施設用作成シート【入力例】!$B$18:$B$117),ROWS($B$12:$B108)),1/ROW(施設用作成シート【入力例】!$B$18:$B$117),0),COLUMNS($B$11:E$11)),"")</f>
        <v/>
      </c>
      <c r="F108" s="151" t="str">
        <f t="array" ref="F108">IFERROR(INDEX(施設用作成シート【入力例】!$B$18:$P$117,MATCH(LARGE((施設用作成シート【入力例】!$C$18:$C$117=$D$8)*1/ROW(施設用作成シート【入力例】!$B$18:$B$117),ROWS($B$12:$B108)),1/ROW(施設用作成シート【入力例】!$B$18:$B$117),0),COLUMNS($B$11:F$11)),"")</f>
        <v/>
      </c>
      <c r="G108" s="151" t="str">
        <f t="array" ref="G108">IFERROR(INDEX(施設用作成シート【入力例】!$B$18:$P$117,MATCH(LARGE((施設用作成シート【入力例】!$C$18:$C$117=$D$8)*1/ROW(施設用作成シート【入力例】!$B$18:$B$117),ROWS($B$12:$B108)),1/ROW(施設用作成シート【入力例】!$B$18:$B$117),0),COLUMNS($B$11:G$11)),"")</f>
        <v/>
      </c>
      <c r="H108" s="151" t="str">
        <f t="array" ref="H108">IFERROR(INDEX(施設用作成シート【入力例】!$B$18:$P$117,MATCH(LARGE((施設用作成シート【入力例】!$C$18:$C$117=$D$8)*1/ROW(施設用作成シート【入力例】!$B$18:$B$117),ROWS($B$12:$B108)),1/ROW(施設用作成シート【入力例】!$B$18:$B$117),0),COLUMNS($B$11:H$11)),"")</f>
        <v/>
      </c>
      <c r="I108" s="138" t="str">
        <f t="array" ref="I108">IFERROR(INDEX(施設用作成シート【入力例】!$B$18:$P$117,MATCH(LARGE((施設用作成シート【入力例】!$C$18:$C$117=$D$8)*1/ROW(施設用作成シート【入力例】!$B$18:$B$117),ROWS($B$12:$B108)),1/ROW(施設用作成シート【入力例】!$B$18:$B$117),0),COLUMNS($B$11:I$11)),"")</f>
        <v/>
      </c>
      <c r="J108" s="142" t="str">
        <f t="array" ref="J108">IFERROR(INDEX(施設用作成シート【入力例】!$B$18:$P$117,MATCH(LARGE((施設用作成シート【入力例】!$C$18:$C$117=$D$8)*1/ROW(施設用作成シート【入力例】!$B$18:$B$117),ROWS($B$12:$B108)),1/ROW(施設用作成シート【入力例】!$B$18:$B$117),0),COLUMNS($B$11:J$11)),"")</f>
        <v/>
      </c>
      <c r="K108" s="138" t="str">
        <f t="array" ref="K108">IFERROR(INDEX(施設用作成シート【入力例】!$B$18:$P$117,MATCH(LARGE((施設用作成シート【入力例】!$C$18:$C$117=$D$8)*1/ROW(施設用作成シート【入力例】!$B$18:$B$117),ROWS($B$12:$B108)),1/ROW(施設用作成シート【入力例】!$B$18:$B$117),0),COLUMNS($B$11:K$11)),"")</f>
        <v/>
      </c>
      <c r="L108" s="138" t="str">
        <f t="array" ref="L108">IFERROR(INDEX(施設用作成シート【入力例】!$B$18:$P$117,MATCH(LARGE((施設用作成シート【入力例】!$C$18:$C$117=$D$8)*1/ROW(施設用作成シート【入力例】!$B$18:$B$117),ROWS($B$12:$B108)),1/ROW(施設用作成シート【入力例】!$B$18:$B$117),0),COLUMNS($B$11:L$11)),"")</f>
        <v/>
      </c>
      <c r="M108" s="138" t="str">
        <f t="array" ref="M108">IFERROR(INDEX(施設用作成シート【入力例】!$B$18:$P$117,MATCH(LARGE((施設用作成シート【入力例】!$C$18:$C$117=$D$8)*1/ROW(施設用作成シート【入力例】!$B$18:$B$117),ROWS($B$12:$B108)),1/ROW(施設用作成シート【入力例】!$B$18:$B$117),0),COLUMNS($B$11:M$11)),"")</f>
        <v/>
      </c>
      <c r="N108" s="138" t="str">
        <f t="array" ref="N108">IFERROR(INDEX(施設用作成シート【入力例】!$B$18:$P$117,MATCH(LARGE((施設用作成シート【入力例】!$C$18:$C$117=$D$8)*1/ROW(施設用作成シート【入力例】!$B$18:$B$117),ROWS($B$12:$B108)),1/ROW(施設用作成シート【入力例】!$B$18:$B$117),0),COLUMNS($B$11:N$11)),"")</f>
        <v/>
      </c>
      <c r="O108" s="151" t="str">
        <f t="array" ref="O108">IFERROR(INDEX(施設用作成シート【入力例】!$B$18:$P$117,MATCH(LARGE((施設用作成シート【入力例】!$C$18:$C$117=$D$8)*1/ROW(施設用作成シート【入力例】!$B$18:$B$117),ROWS($B$12:$B108)),1/ROW(施設用作成シート【入力例】!$B$18:$B$117),0),COLUMNS($B$11:O$11)),"")</f>
        <v/>
      </c>
    </row>
    <row r="109" spans="2:15" ht="19.5">
      <c r="B109" s="138" t="str">
        <f t="array" ref="B109">IFERROR(INDEX(施設用作成シート【入力例】!$B$18:$P$117,MATCH(LARGE((施設用作成シート【入力例】!$C$18:$C$117=$D$8)*1/ROW(施設用作成シート【入力例】!$B$18:$B$117),ROWS($B$12:$B109)),1/ROW(施設用作成シート【入力例】!$B$18:$B$117),0),COLUMNS($B$11:B$11)),"")</f>
        <v/>
      </c>
      <c r="C109" s="138" t="str">
        <f t="array" ref="C109">IFERROR(INDEX(施設用作成シート【入力例】!$B$18:$P$117,MATCH(LARGE((施設用作成シート【入力例】!$C$18:$C$117=$D$8)*1/ROW(施設用作成シート【入力例】!$B$18:$B$117),ROWS($B$12:$B109)),1/ROW(施設用作成シート【入力例】!$B$18:$B$117),0),COLUMNS($B$11:C$11)),"")</f>
        <v/>
      </c>
      <c r="D109" s="138" t="str">
        <f t="array" ref="D109">IFERROR(INDEX(施設用作成シート【入力例】!$B$18:$P$117,MATCH(LARGE((施設用作成シート【入力例】!$C$18:$C$117=$D$8)*1/ROW(施設用作成シート【入力例】!$B$18:$B$117),ROWS($B$12:$B109)),1/ROW(施設用作成シート【入力例】!$B$18:$B$117),0),COLUMNS($B$11:D$11)),"")</f>
        <v/>
      </c>
      <c r="E109" s="157" t="str">
        <f t="array" ref="E109">IFERROR(INDEX(施設用作成シート【入力例】!$B$18:$P$117,MATCH(LARGE((施設用作成シート【入力例】!$C$18:$C$117=$D$8)*1/ROW(施設用作成シート【入力例】!$B$18:$B$117),ROWS($B$12:$B109)),1/ROW(施設用作成シート【入力例】!$B$18:$B$117),0),COLUMNS($B$11:E$11)),"")</f>
        <v/>
      </c>
      <c r="F109" s="151" t="str">
        <f t="array" ref="F109">IFERROR(INDEX(施設用作成シート【入力例】!$B$18:$P$117,MATCH(LARGE((施設用作成シート【入力例】!$C$18:$C$117=$D$8)*1/ROW(施設用作成シート【入力例】!$B$18:$B$117),ROWS($B$12:$B109)),1/ROW(施設用作成シート【入力例】!$B$18:$B$117),0),COLUMNS($B$11:F$11)),"")</f>
        <v/>
      </c>
      <c r="G109" s="151" t="str">
        <f t="array" ref="G109">IFERROR(INDEX(施設用作成シート【入力例】!$B$18:$P$117,MATCH(LARGE((施設用作成シート【入力例】!$C$18:$C$117=$D$8)*1/ROW(施設用作成シート【入力例】!$B$18:$B$117),ROWS($B$12:$B109)),1/ROW(施設用作成シート【入力例】!$B$18:$B$117),0),COLUMNS($B$11:G$11)),"")</f>
        <v/>
      </c>
      <c r="H109" s="151" t="str">
        <f t="array" ref="H109">IFERROR(INDEX(施設用作成シート【入力例】!$B$18:$P$117,MATCH(LARGE((施設用作成シート【入力例】!$C$18:$C$117=$D$8)*1/ROW(施設用作成シート【入力例】!$B$18:$B$117),ROWS($B$12:$B109)),1/ROW(施設用作成シート【入力例】!$B$18:$B$117),0),COLUMNS($B$11:H$11)),"")</f>
        <v/>
      </c>
      <c r="I109" s="138" t="str">
        <f t="array" ref="I109">IFERROR(INDEX(施設用作成シート【入力例】!$B$18:$P$117,MATCH(LARGE((施設用作成シート【入力例】!$C$18:$C$117=$D$8)*1/ROW(施設用作成シート【入力例】!$B$18:$B$117),ROWS($B$12:$B109)),1/ROW(施設用作成シート【入力例】!$B$18:$B$117),0),COLUMNS($B$11:I$11)),"")</f>
        <v/>
      </c>
      <c r="J109" s="142" t="str">
        <f t="array" ref="J109">IFERROR(INDEX(施設用作成シート【入力例】!$B$18:$P$117,MATCH(LARGE((施設用作成シート【入力例】!$C$18:$C$117=$D$8)*1/ROW(施設用作成シート【入力例】!$B$18:$B$117),ROWS($B$12:$B109)),1/ROW(施設用作成シート【入力例】!$B$18:$B$117),0),COLUMNS($B$11:J$11)),"")</f>
        <v/>
      </c>
      <c r="K109" s="138" t="str">
        <f t="array" ref="K109">IFERROR(INDEX(施設用作成シート【入力例】!$B$18:$P$117,MATCH(LARGE((施設用作成シート【入力例】!$C$18:$C$117=$D$8)*1/ROW(施設用作成シート【入力例】!$B$18:$B$117),ROWS($B$12:$B109)),1/ROW(施設用作成シート【入力例】!$B$18:$B$117),0),COLUMNS($B$11:K$11)),"")</f>
        <v/>
      </c>
      <c r="L109" s="138" t="str">
        <f t="array" ref="L109">IFERROR(INDEX(施設用作成シート【入力例】!$B$18:$P$117,MATCH(LARGE((施設用作成シート【入力例】!$C$18:$C$117=$D$8)*1/ROW(施設用作成シート【入力例】!$B$18:$B$117),ROWS($B$12:$B109)),1/ROW(施設用作成シート【入力例】!$B$18:$B$117),0),COLUMNS($B$11:L$11)),"")</f>
        <v/>
      </c>
      <c r="M109" s="138" t="str">
        <f t="array" ref="M109">IFERROR(INDEX(施設用作成シート【入力例】!$B$18:$P$117,MATCH(LARGE((施設用作成シート【入力例】!$C$18:$C$117=$D$8)*1/ROW(施設用作成シート【入力例】!$B$18:$B$117),ROWS($B$12:$B109)),1/ROW(施設用作成シート【入力例】!$B$18:$B$117),0),COLUMNS($B$11:M$11)),"")</f>
        <v/>
      </c>
      <c r="N109" s="138" t="str">
        <f t="array" ref="N109">IFERROR(INDEX(施設用作成シート【入力例】!$B$18:$P$117,MATCH(LARGE((施設用作成シート【入力例】!$C$18:$C$117=$D$8)*1/ROW(施設用作成シート【入力例】!$B$18:$B$117),ROWS($B$12:$B109)),1/ROW(施設用作成シート【入力例】!$B$18:$B$117),0),COLUMNS($B$11:N$11)),"")</f>
        <v/>
      </c>
      <c r="O109" s="151" t="str">
        <f t="array" ref="O109">IFERROR(INDEX(施設用作成シート【入力例】!$B$18:$P$117,MATCH(LARGE((施設用作成シート【入力例】!$C$18:$C$117=$D$8)*1/ROW(施設用作成シート【入力例】!$B$18:$B$117),ROWS($B$12:$B109)),1/ROW(施設用作成シート【入力例】!$B$18:$B$117),0),COLUMNS($B$11:O$11)),"")</f>
        <v/>
      </c>
    </row>
    <row r="110" spans="2:15" ht="19.5">
      <c r="B110" s="138" t="str">
        <f t="array" ref="B110">IFERROR(INDEX(施設用作成シート【入力例】!$B$18:$P$117,MATCH(LARGE((施設用作成シート【入力例】!$C$18:$C$117=$D$8)*1/ROW(施設用作成シート【入力例】!$B$18:$B$117),ROWS($B$12:$B110)),1/ROW(施設用作成シート【入力例】!$B$18:$B$117),0),COLUMNS($B$11:B$11)),"")</f>
        <v/>
      </c>
      <c r="C110" s="138" t="str">
        <f t="array" ref="C110">IFERROR(INDEX(施設用作成シート【入力例】!$B$18:$P$117,MATCH(LARGE((施設用作成シート【入力例】!$C$18:$C$117=$D$8)*1/ROW(施設用作成シート【入力例】!$B$18:$B$117),ROWS($B$12:$B110)),1/ROW(施設用作成シート【入力例】!$B$18:$B$117),0),COLUMNS($B$11:C$11)),"")</f>
        <v/>
      </c>
      <c r="D110" s="138" t="str">
        <f t="array" ref="D110">IFERROR(INDEX(施設用作成シート【入力例】!$B$18:$P$117,MATCH(LARGE((施設用作成シート【入力例】!$C$18:$C$117=$D$8)*1/ROW(施設用作成シート【入力例】!$B$18:$B$117),ROWS($B$12:$B110)),1/ROW(施設用作成シート【入力例】!$B$18:$B$117),0),COLUMNS($B$11:D$11)),"")</f>
        <v/>
      </c>
      <c r="E110" s="157" t="str">
        <f t="array" ref="E110">IFERROR(INDEX(施設用作成シート【入力例】!$B$18:$P$117,MATCH(LARGE((施設用作成シート【入力例】!$C$18:$C$117=$D$8)*1/ROW(施設用作成シート【入力例】!$B$18:$B$117),ROWS($B$12:$B110)),1/ROW(施設用作成シート【入力例】!$B$18:$B$117),0),COLUMNS($B$11:E$11)),"")</f>
        <v/>
      </c>
      <c r="F110" s="151" t="str">
        <f t="array" ref="F110">IFERROR(INDEX(施設用作成シート【入力例】!$B$18:$P$117,MATCH(LARGE((施設用作成シート【入力例】!$C$18:$C$117=$D$8)*1/ROW(施設用作成シート【入力例】!$B$18:$B$117),ROWS($B$12:$B110)),1/ROW(施設用作成シート【入力例】!$B$18:$B$117),0),COLUMNS($B$11:F$11)),"")</f>
        <v/>
      </c>
      <c r="G110" s="151" t="str">
        <f t="array" ref="G110">IFERROR(INDEX(施設用作成シート【入力例】!$B$18:$P$117,MATCH(LARGE((施設用作成シート【入力例】!$C$18:$C$117=$D$8)*1/ROW(施設用作成シート【入力例】!$B$18:$B$117),ROWS($B$12:$B110)),1/ROW(施設用作成シート【入力例】!$B$18:$B$117),0),COLUMNS($B$11:G$11)),"")</f>
        <v/>
      </c>
      <c r="H110" s="151" t="str">
        <f t="array" ref="H110">IFERROR(INDEX(施設用作成シート【入力例】!$B$18:$P$117,MATCH(LARGE((施設用作成シート【入力例】!$C$18:$C$117=$D$8)*1/ROW(施設用作成シート【入力例】!$B$18:$B$117),ROWS($B$12:$B110)),1/ROW(施設用作成シート【入力例】!$B$18:$B$117),0),COLUMNS($B$11:H$11)),"")</f>
        <v/>
      </c>
      <c r="I110" s="138" t="str">
        <f t="array" ref="I110">IFERROR(INDEX(施設用作成シート【入力例】!$B$18:$P$117,MATCH(LARGE((施設用作成シート【入力例】!$C$18:$C$117=$D$8)*1/ROW(施設用作成シート【入力例】!$B$18:$B$117),ROWS($B$12:$B110)),1/ROW(施設用作成シート【入力例】!$B$18:$B$117),0),COLUMNS($B$11:I$11)),"")</f>
        <v/>
      </c>
      <c r="J110" s="142" t="str">
        <f t="array" ref="J110">IFERROR(INDEX(施設用作成シート【入力例】!$B$18:$P$117,MATCH(LARGE((施設用作成シート【入力例】!$C$18:$C$117=$D$8)*1/ROW(施設用作成シート【入力例】!$B$18:$B$117),ROWS($B$12:$B110)),1/ROW(施設用作成シート【入力例】!$B$18:$B$117),0),COLUMNS($B$11:J$11)),"")</f>
        <v/>
      </c>
      <c r="K110" s="138" t="str">
        <f t="array" ref="K110">IFERROR(INDEX(施設用作成シート【入力例】!$B$18:$P$117,MATCH(LARGE((施設用作成シート【入力例】!$C$18:$C$117=$D$8)*1/ROW(施設用作成シート【入力例】!$B$18:$B$117),ROWS($B$12:$B110)),1/ROW(施設用作成シート【入力例】!$B$18:$B$117),0),COLUMNS($B$11:K$11)),"")</f>
        <v/>
      </c>
      <c r="L110" s="138" t="str">
        <f t="array" ref="L110">IFERROR(INDEX(施設用作成シート【入力例】!$B$18:$P$117,MATCH(LARGE((施設用作成シート【入力例】!$C$18:$C$117=$D$8)*1/ROW(施設用作成シート【入力例】!$B$18:$B$117),ROWS($B$12:$B110)),1/ROW(施設用作成シート【入力例】!$B$18:$B$117),0),COLUMNS($B$11:L$11)),"")</f>
        <v/>
      </c>
      <c r="M110" s="138" t="str">
        <f t="array" ref="M110">IFERROR(INDEX(施設用作成シート【入力例】!$B$18:$P$117,MATCH(LARGE((施設用作成シート【入力例】!$C$18:$C$117=$D$8)*1/ROW(施設用作成シート【入力例】!$B$18:$B$117),ROWS($B$12:$B110)),1/ROW(施設用作成シート【入力例】!$B$18:$B$117),0),COLUMNS($B$11:M$11)),"")</f>
        <v/>
      </c>
      <c r="N110" s="138" t="str">
        <f t="array" ref="N110">IFERROR(INDEX(施設用作成シート【入力例】!$B$18:$P$117,MATCH(LARGE((施設用作成シート【入力例】!$C$18:$C$117=$D$8)*1/ROW(施設用作成シート【入力例】!$B$18:$B$117),ROWS($B$12:$B110)),1/ROW(施設用作成シート【入力例】!$B$18:$B$117),0),COLUMNS($B$11:N$11)),"")</f>
        <v/>
      </c>
      <c r="O110" s="151" t="str">
        <f t="array" ref="O110">IFERROR(INDEX(施設用作成シート【入力例】!$B$18:$P$117,MATCH(LARGE((施設用作成シート【入力例】!$C$18:$C$117=$D$8)*1/ROW(施設用作成シート【入力例】!$B$18:$B$117),ROWS($B$12:$B110)),1/ROW(施設用作成シート【入力例】!$B$18:$B$117),0),COLUMNS($B$11:O$11)),"")</f>
        <v/>
      </c>
    </row>
    <row r="111" spans="2:15" ht="19.5">
      <c r="B111" s="138" t="str">
        <f t="array" ref="B111">IFERROR(INDEX(施設用作成シート【入力例】!$B$18:$P$117,MATCH(LARGE((施設用作成シート【入力例】!$C$18:$C$117=$D$8)*1/ROW(施設用作成シート【入力例】!$B$18:$B$117),ROWS($B$12:$B111)),1/ROW(施設用作成シート【入力例】!$B$18:$B$117),0),COLUMNS($B$11:B$11)),"")</f>
        <v/>
      </c>
      <c r="C111" s="138" t="str">
        <f t="array" ref="C111">IFERROR(INDEX(施設用作成シート【入力例】!$B$18:$P$117,MATCH(LARGE((施設用作成シート【入力例】!$C$18:$C$117=$D$8)*1/ROW(施設用作成シート【入力例】!$B$18:$B$117),ROWS($B$12:$B111)),1/ROW(施設用作成シート【入力例】!$B$18:$B$117),0),COLUMNS($B$11:C$11)),"")</f>
        <v/>
      </c>
      <c r="D111" s="138" t="str">
        <f t="array" ref="D111">IFERROR(INDEX(施設用作成シート【入力例】!$B$18:$P$117,MATCH(LARGE((施設用作成シート【入力例】!$C$18:$C$117=$D$8)*1/ROW(施設用作成シート【入力例】!$B$18:$B$117),ROWS($B$12:$B111)),1/ROW(施設用作成シート【入力例】!$B$18:$B$117),0),COLUMNS($B$11:D$11)),"")</f>
        <v/>
      </c>
      <c r="E111" s="157" t="str">
        <f t="array" ref="E111">IFERROR(INDEX(施設用作成シート【入力例】!$B$18:$P$117,MATCH(LARGE((施設用作成シート【入力例】!$C$18:$C$117=$D$8)*1/ROW(施設用作成シート【入力例】!$B$18:$B$117),ROWS($B$12:$B111)),1/ROW(施設用作成シート【入力例】!$B$18:$B$117),0),COLUMNS($B$11:E$11)),"")</f>
        <v/>
      </c>
      <c r="F111" s="151" t="str">
        <f t="array" ref="F111">IFERROR(INDEX(施設用作成シート【入力例】!$B$18:$P$117,MATCH(LARGE((施設用作成シート【入力例】!$C$18:$C$117=$D$8)*1/ROW(施設用作成シート【入力例】!$B$18:$B$117),ROWS($B$12:$B111)),1/ROW(施設用作成シート【入力例】!$B$18:$B$117),0),COLUMNS($B$11:F$11)),"")</f>
        <v/>
      </c>
      <c r="G111" s="151" t="str">
        <f t="array" ref="G111">IFERROR(INDEX(施設用作成シート【入力例】!$B$18:$P$117,MATCH(LARGE((施設用作成シート【入力例】!$C$18:$C$117=$D$8)*1/ROW(施設用作成シート【入力例】!$B$18:$B$117),ROWS($B$12:$B111)),1/ROW(施設用作成シート【入力例】!$B$18:$B$117),0),COLUMNS($B$11:G$11)),"")</f>
        <v/>
      </c>
      <c r="H111" s="151" t="str">
        <f t="array" ref="H111">IFERROR(INDEX(施設用作成シート【入力例】!$B$18:$P$117,MATCH(LARGE((施設用作成シート【入力例】!$C$18:$C$117=$D$8)*1/ROW(施設用作成シート【入力例】!$B$18:$B$117),ROWS($B$12:$B111)),1/ROW(施設用作成シート【入力例】!$B$18:$B$117),0),COLUMNS($B$11:H$11)),"")</f>
        <v/>
      </c>
      <c r="I111" s="138" t="str">
        <f t="array" ref="I111">IFERROR(INDEX(施設用作成シート【入力例】!$B$18:$P$117,MATCH(LARGE((施設用作成シート【入力例】!$C$18:$C$117=$D$8)*1/ROW(施設用作成シート【入力例】!$B$18:$B$117),ROWS($B$12:$B111)),1/ROW(施設用作成シート【入力例】!$B$18:$B$117),0),COLUMNS($B$11:I$11)),"")</f>
        <v/>
      </c>
      <c r="J111" s="142" t="str">
        <f t="array" ref="J111">IFERROR(INDEX(施設用作成シート【入力例】!$B$18:$P$117,MATCH(LARGE((施設用作成シート【入力例】!$C$18:$C$117=$D$8)*1/ROW(施設用作成シート【入力例】!$B$18:$B$117),ROWS($B$12:$B111)),1/ROW(施設用作成シート【入力例】!$B$18:$B$117),0),COLUMNS($B$11:J$11)),"")</f>
        <v/>
      </c>
      <c r="K111" s="138" t="str">
        <f t="array" ref="K111">IFERROR(INDEX(施設用作成シート【入力例】!$B$18:$P$117,MATCH(LARGE((施設用作成シート【入力例】!$C$18:$C$117=$D$8)*1/ROW(施設用作成シート【入力例】!$B$18:$B$117),ROWS($B$12:$B111)),1/ROW(施設用作成シート【入力例】!$B$18:$B$117),0),COLUMNS($B$11:K$11)),"")</f>
        <v/>
      </c>
      <c r="L111" s="138" t="str">
        <f t="array" ref="L111">IFERROR(INDEX(施設用作成シート【入力例】!$B$18:$P$117,MATCH(LARGE((施設用作成シート【入力例】!$C$18:$C$117=$D$8)*1/ROW(施設用作成シート【入力例】!$B$18:$B$117),ROWS($B$12:$B111)),1/ROW(施設用作成シート【入力例】!$B$18:$B$117),0),COLUMNS($B$11:L$11)),"")</f>
        <v/>
      </c>
      <c r="M111" s="138" t="str">
        <f t="array" ref="M111">IFERROR(INDEX(施設用作成シート【入力例】!$B$18:$P$117,MATCH(LARGE((施設用作成シート【入力例】!$C$18:$C$117=$D$8)*1/ROW(施設用作成シート【入力例】!$B$18:$B$117),ROWS($B$12:$B111)),1/ROW(施設用作成シート【入力例】!$B$18:$B$117),0),COLUMNS($B$11:M$11)),"")</f>
        <v/>
      </c>
      <c r="N111" s="138" t="str">
        <f t="array" ref="N111">IFERROR(INDEX(施設用作成シート【入力例】!$B$18:$P$117,MATCH(LARGE((施設用作成シート【入力例】!$C$18:$C$117=$D$8)*1/ROW(施設用作成シート【入力例】!$B$18:$B$117),ROWS($B$12:$B111)),1/ROW(施設用作成シート【入力例】!$B$18:$B$117),0),COLUMNS($B$11:N$11)),"")</f>
        <v/>
      </c>
      <c r="O111" s="151" t="str">
        <f t="array" ref="O111">IFERROR(INDEX(施設用作成シート【入力例】!$B$18:$P$117,MATCH(LARGE((施設用作成シート【入力例】!$C$18:$C$117=$D$8)*1/ROW(施設用作成シート【入力例】!$B$18:$B$117),ROWS($B$12:$B111)),1/ROW(施設用作成シート【入力例】!$B$18:$B$117),0),COLUMNS($B$11:O$11)),"")</f>
        <v/>
      </c>
    </row>
  </sheetData>
  <mergeCells count="7">
    <mergeCell ref="D8:E8"/>
    <mergeCell ref="I2:I3"/>
    <mergeCell ref="L2:L3"/>
    <mergeCell ref="M2:M3"/>
    <mergeCell ref="F10:G10"/>
    <mergeCell ref="H2:H3"/>
    <mergeCell ref="F8:G8"/>
  </mergeCells>
  <phoneticPr fontId="2"/>
  <pageMargins left="0.70866141732283472" right="0.70866141732283472" top="0.74803149606299213" bottom="0.74803149606299213" header="0.31496062992125984" footer="0.31496062992125984"/>
  <pageSetup paperSize="9" scale="79" fitToHeight="0" orientation="landscape" blackAndWhite="1" r:id="rId1"/>
  <headerFooter>
    <oddFooter>&amp;L
＊ 「開始日」及び「終了日」については、当該月に発生したもののみを記載すること。
＊ 「入院期間」については、当該月について、入院した当日及び退院した当日を除く実際に入院していた日数を記載すること。
＊ 当該月に入退院があった場合又は前月以前から入院が継続している場合、「委託事務費算定対象日数」には、当該月について、入院していない日（入院した当日及び退院した当日を含む）の数に、入院していた日数（６を超える場合は６）を加えた日数を記載すること。</oddFooter>
  </headerFooter>
  <rowBreaks count="3" manualBreakCount="3">
    <brk id="34" min="3" max="14" man="1"/>
    <brk id="64" min="3" max="14" man="1"/>
    <brk id="94" min="3" max="14"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リスト【入力例】!$B$3:$B$32</xm:f>
          </x14:formula1>
          <xm:sqref>D8:E8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4" tint="0.59999389629810485"/>
    <pageSetUpPr fitToPage="1"/>
  </sheetPr>
  <dimension ref="A1:P117"/>
  <sheetViews>
    <sheetView showGridLines="0" tabSelected="1" zoomScale="80" zoomScaleNormal="80" zoomScaleSheetLayoutView="70" workbookViewId="0">
      <pane ySplit="17" topLeftCell="A18" activePane="bottomLeft" state="frozen"/>
      <selection pane="bottomLeft" activeCell="C14" sqref="C14"/>
    </sheetView>
  </sheetViews>
  <sheetFormatPr defaultRowHeight="18.75"/>
  <cols>
    <col min="1" max="1" width="3.625" style="1" customWidth="1"/>
    <col min="2" max="2" width="5.125" style="1" customWidth="1"/>
    <col min="3" max="3" width="18.25" style="1" customWidth="1"/>
    <col min="4" max="4" width="17" style="1" customWidth="1"/>
    <col min="5" max="5" width="18.625" style="1" customWidth="1"/>
    <col min="6" max="14" width="15" style="1" customWidth="1"/>
    <col min="15" max="15" width="15" style="2" customWidth="1"/>
    <col min="16" max="16" width="7.5" style="1" customWidth="1"/>
    <col min="17" max="17" width="4.75" style="1" customWidth="1"/>
    <col min="18" max="16384" width="9" style="1"/>
  </cols>
  <sheetData>
    <row r="1" spans="1:16" ht="15" customHeight="1">
      <c r="A1" s="1" t="s">
        <v>145</v>
      </c>
    </row>
    <row r="2" spans="1:16" ht="15" customHeight="1">
      <c r="E2" s="2"/>
      <c r="F2" s="203" t="s">
        <v>57</v>
      </c>
      <c r="G2" s="203"/>
      <c r="H2" s="203"/>
      <c r="I2" s="203"/>
      <c r="J2" s="203"/>
      <c r="K2" s="203"/>
      <c r="L2" s="203"/>
      <c r="M2" s="204" t="s">
        <v>151</v>
      </c>
      <c r="N2" s="2"/>
    </row>
    <row r="3" spans="1:16" ht="15" customHeight="1">
      <c r="E3" s="2"/>
      <c r="F3" s="203"/>
      <c r="G3" s="203"/>
      <c r="H3" s="203"/>
      <c r="I3" s="203"/>
      <c r="J3" s="203"/>
      <c r="K3" s="203"/>
      <c r="L3" s="203"/>
      <c r="M3" s="205"/>
      <c r="N3" s="2"/>
    </row>
    <row r="4" spans="1:16" ht="20.25" customHeight="1">
      <c r="C4" s="86"/>
      <c r="E4" s="2"/>
      <c r="F4" s="203"/>
      <c r="G4" s="203"/>
      <c r="H4" s="203"/>
      <c r="I4" s="203"/>
      <c r="J4" s="203"/>
      <c r="K4" s="203"/>
      <c r="L4" s="203"/>
      <c r="M4" s="205"/>
      <c r="N4" s="2"/>
    </row>
    <row r="5" spans="1:16">
      <c r="O5" s="1"/>
    </row>
    <row r="6" spans="1:16" ht="39">
      <c r="D6" s="86"/>
      <c r="E6" s="201" t="s">
        <v>0</v>
      </c>
      <c r="F6" s="202"/>
      <c r="G6" s="89" t="s">
        <v>68</v>
      </c>
      <c r="H6" s="89" t="s">
        <v>62</v>
      </c>
      <c r="I6" s="90" t="s">
        <v>1</v>
      </c>
      <c r="J6" s="90" t="s">
        <v>2</v>
      </c>
      <c r="K6" s="90" t="s">
        <v>144</v>
      </c>
      <c r="L6" s="89" t="s">
        <v>43</v>
      </c>
      <c r="M6" s="89" t="s">
        <v>54</v>
      </c>
      <c r="O6" s="1"/>
    </row>
    <row r="7" spans="1:16" ht="26.25" customHeight="1">
      <c r="E7" s="199" t="str">
        <f>リスト【入力例】!$E$3</f>
        <v>日住一番館</v>
      </c>
      <c r="F7" s="200"/>
      <c r="G7" s="117">
        <v>20</v>
      </c>
      <c r="H7" s="118">
        <v>770</v>
      </c>
      <c r="I7" s="118">
        <v>530</v>
      </c>
      <c r="J7" s="118">
        <v>240</v>
      </c>
      <c r="K7" s="116">
        <f>SUM($H$7:$J$7)</f>
        <v>1540</v>
      </c>
      <c r="L7" s="119" t="s">
        <v>4</v>
      </c>
      <c r="M7" s="120">
        <f>IF($L$7="欠如（3月以上）",0.5,IF($L$7="欠如（3月未満）",0.7,IF($L$7="充足",1,"←選択して下さい")))</f>
        <v>1</v>
      </c>
      <c r="O7" s="1"/>
    </row>
    <row r="8" spans="1:16" ht="22.5" customHeight="1">
      <c r="O8" s="1"/>
    </row>
    <row r="9" spans="1:16" ht="19.5" customHeight="1">
      <c r="C9" s="105" t="s">
        <v>8</v>
      </c>
      <c r="D9" s="107" t="s">
        <v>9</v>
      </c>
      <c r="G9" s="121" t="s">
        <v>70</v>
      </c>
      <c r="H9" s="122"/>
      <c r="I9" s="212" t="s">
        <v>74</v>
      </c>
      <c r="J9" s="91" t="s">
        <v>53</v>
      </c>
      <c r="K9" s="88"/>
      <c r="L9" s="214" t="s">
        <v>63</v>
      </c>
      <c r="M9" s="216" t="s">
        <v>64</v>
      </c>
      <c r="N9" s="92" t="s">
        <v>59</v>
      </c>
      <c r="O9" s="93"/>
    </row>
    <row r="10" spans="1:16" ht="20.25" customHeight="1">
      <c r="C10" s="228">
        <v>2022</v>
      </c>
      <c r="D10" s="208">
        <v>2</v>
      </c>
      <c r="F10" s="87"/>
      <c r="G10" s="96" t="s">
        <v>72</v>
      </c>
      <c r="H10" s="123" t="s">
        <v>73</v>
      </c>
      <c r="I10" s="213"/>
      <c r="J10" s="94" t="s">
        <v>61</v>
      </c>
      <c r="K10" s="94" t="s">
        <v>32</v>
      </c>
      <c r="L10" s="215"/>
      <c r="M10" s="217"/>
      <c r="N10" s="95" t="s">
        <v>75</v>
      </c>
      <c r="O10" s="96" t="s">
        <v>60</v>
      </c>
    </row>
    <row r="11" spans="1:16" ht="36" customHeight="1">
      <c r="C11" s="229"/>
      <c r="D11" s="209"/>
      <c r="G11" s="108">
        <f>COUNTIFS($C$18:$C$117,"&lt;&gt;",$D$18:$D$117,"&lt;&gt;")</f>
        <v>21</v>
      </c>
      <c r="H11" s="108">
        <f>COUNTIFS($C$18:$C$117,"&lt;&gt;※委託対象外",$D$18:$D$117,"&lt;&gt;")</f>
        <v>17</v>
      </c>
      <c r="I11" s="109">
        <f>SUM($I$18:$I$117)</f>
        <v>407</v>
      </c>
      <c r="J11" s="110">
        <f>COUNTIF($J$18:$J$117,リスト【入力例】!$H$4)</f>
        <v>2</v>
      </c>
      <c r="K11" s="110">
        <f>COUNTIF($J$18:$J$117,リスト【入力例】!$H$5)</f>
        <v>1</v>
      </c>
      <c r="L11" s="111">
        <f>SUMIF($C$18:$C$117,"&lt;&gt;",$L$18:$L$117)</f>
        <v>12345</v>
      </c>
      <c r="M11" s="112">
        <f>SUM($M$18:$M$117)</f>
        <v>590075</v>
      </c>
      <c r="N11" s="110">
        <f>COUNTIFS($C$18:$C$117,"&lt;&gt;",$D$18:$D$117,"&lt;&gt;",$N$18:$N$117,リスト【入力例】!$I$3)</f>
        <v>11</v>
      </c>
      <c r="O11" s="124">
        <f>$N$11/$G$11</f>
        <v>0.52380952380952384</v>
      </c>
    </row>
    <row r="12" spans="1:16" ht="10.5" customHeight="1">
      <c r="C12" s="56"/>
      <c r="D12" s="56"/>
      <c r="M12" s="5"/>
      <c r="O12" s="1"/>
    </row>
    <row r="13" spans="1:16" ht="24" customHeight="1">
      <c r="C13" s="56"/>
      <c r="D13" s="56"/>
      <c r="E13" s="106" t="s">
        <v>142</v>
      </c>
      <c r="F13" s="206" t="s">
        <v>85</v>
      </c>
      <c r="G13" s="207"/>
      <c r="H13" s="113">
        <f>COUNTIFS($C$18:$C$117,$F$13,$I$18:$I$117,"&gt;0")</f>
        <v>10</v>
      </c>
      <c r="I13" s="114">
        <f>SUMIF($C$18:$C$117,$F$13,$I$18:$I$117)</f>
        <v>237</v>
      </c>
      <c r="J13" s="113">
        <f>COUNTIFS($C$18:$C$117,$F$13,$J$18:$J$117,"未作成（3月未満）")</f>
        <v>1</v>
      </c>
      <c r="K13" s="113">
        <f>COUNTIFS($C$18:$C$117,$F$13,$J$18:$J$117,"未作成（3月以上）")</f>
        <v>0</v>
      </c>
      <c r="L13" s="115">
        <f>SUMIF($C$18:$C$117,$F$13,$L$18:$L$117)</f>
        <v>12345</v>
      </c>
      <c r="M13" s="115">
        <f>SUMIF($C$18:$C$117,$F$13,$M$18:$M$117)</f>
        <v>345915</v>
      </c>
      <c r="N13" s="113">
        <f>COUNTIFS($C$18:$C$117,$F$13,$N$18:$N$117,"該当")</f>
        <v>5</v>
      </c>
      <c r="O13" s="1"/>
    </row>
    <row r="14" spans="1:16" s="56" customFormat="1" ht="19.5">
      <c r="F14" s="57"/>
      <c r="G14" s="58"/>
      <c r="H14" s="57"/>
      <c r="I14" s="57"/>
      <c r="J14" s="57"/>
      <c r="K14" s="59"/>
      <c r="N14" s="59"/>
      <c r="O14" s="46"/>
    </row>
    <row r="15" spans="1:16">
      <c r="C15" s="65"/>
    </row>
    <row r="16" spans="1:16" ht="19.5" customHeight="1">
      <c r="B16" s="6"/>
      <c r="C16" s="7"/>
      <c r="D16" s="7"/>
      <c r="E16" s="7"/>
      <c r="F16" s="218" t="s">
        <v>39</v>
      </c>
      <c r="G16" s="219"/>
      <c r="H16" s="7"/>
      <c r="I16" s="7" t="s">
        <v>82</v>
      </c>
      <c r="J16" s="85" t="s">
        <v>42</v>
      </c>
      <c r="K16" s="66" t="s">
        <v>42</v>
      </c>
      <c r="L16" s="8"/>
      <c r="M16" s="9"/>
      <c r="N16" s="9"/>
      <c r="O16" s="222"/>
      <c r="P16" s="223"/>
    </row>
    <row r="17" spans="2:16" ht="19.5" customHeight="1">
      <c r="B17" s="10" t="s">
        <v>12</v>
      </c>
      <c r="C17" s="11" t="s">
        <v>13</v>
      </c>
      <c r="D17" s="11" t="s">
        <v>14</v>
      </c>
      <c r="E17" s="11" t="s">
        <v>15</v>
      </c>
      <c r="F17" s="63" t="s">
        <v>47</v>
      </c>
      <c r="G17" s="63" t="s">
        <v>48</v>
      </c>
      <c r="H17" s="54" t="s">
        <v>46</v>
      </c>
      <c r="I17" s="55" t="s">
        <v>81</v>
      </c>
      <c r="J17" s="67" t="s">
        <v>56</v>
      </c>
      <c r="K17" s="68" t="s">
        <v>55</v>
      </c>
      <c r="L17" s="13" t="s">
        <v>17</v>
      </c>
      <c r="M17" s="12" t="s">
        <v>18</v>
      </c>
      <c r="N17" s="62" t="s">
        <v>16</v>
      </c>
      <c r="O17" s="220" t="s">
        <v>58</v>
      </c>
      <c r="P17" s="221"/>
    </row>
    <row r="18" spans="2:16" ht="19.5">
      <c r="B18" s="14">
        <v>1</v>
      </c>
      <c r="C18" s="52" t="s">
        <v>94</v>
      </c>
      <c r="D18" s="15" t="s">
        <v>118</v>
      </c>
      <c r="E18" s="156" t="s">
        <v>122</v>
      </c>
      <c r="F18" s="16"/>
      <c r="G18" s="16"/>
      <c r="H18" s="64"/>
      <c r="I18" s="50">
        <f>IF($D18&lt;&gt;"",IF($C18&lt;&gt;"※委託対象外",(IF($G18="",DAY(DATE($C$10,$D$10+1,0)),$G18))-(IF($F18="",1,$F18))-MAX($H18-6,0)+1,""),"")</f>
        <v>28</v>
      </c>
      <c r="J18" s="47" t="s">
        <v>67</v>
      </c>
      <c r="K18" s="103">
        <f>IF($C18&lt;&gt;"",IF($J18="未作成（3月以上）",0.5,IF($J18="未作成（3月未満）",0.7,IF($J18="作成済",1,""))),"")</f>
        <v>1</v>
      </c>
      <c r="L18" s="17"/>
      <c r="M18" s="51">
        <f>IF($N18&lt;&gt;"",IF($C18&lt;&gt;"※委託対象外",IF($D18&lt;&gt;"",ROUNDDOWN($H$7*$K18*$M$7,-1)*$I18+($I$7+$J$7)*$I18-$L18,""),0),"")</f>
        <v>43120</v>
      </c>
      <c r="N18" s="49" t="s">
        <v>5</v>
      </c>
      <c r="O18" s="210"/>
      <c r="P18" s="211"/>
    </row>
    <row r="19" spans="2:16" ht="19.5">
      <c r="B19" s="14">
        <v>2</v>
      </c>
      <c r="C19" s="48" t="s">
        <v>94</v>
      </c>
      <c r="D19" s="15" t="s">
        <v>119</v>
      </c>
      <c r="E19" s="156" t="s">
        <v>123</v>
      </c>
      <c r="F19" s="16">
        <v>10</v>
      </c>
      <c r="G19" s="16"/>
      <c r="H19" s="64"/>
      <c r="I19" s="50">
        <f t="shared" ref="I19:I29" si="0">IF($D19&lt;&gt;"",IF($C19&lt;&gt;"※委託対象外",(IF($G19="",DAY(DATE($C$10,$D$10+1,0)),$G19))-(IF($F19="",1,$F19))-MAX($H19-6,0)+1,""),"")</f>
        <v>19</v>
      </c>
      <c r="J19" s="47" t="s">
        <v>67</v>
      </c>
      <c r="K19" s="103">
        <f t="shared" ref="K19:K82" si="1">IF($C19&lt;&gt;"",IF($J19="未作成（3月以上）",0.5,IF($J19="未作成（3月未満）",0.7,IF($J19="作成済",1,""))),"")</f>
        <v>1</v>
      </c>
      <c r="L19" s="17"/>
      <c r="M19" s="51">
        <f t="shared" ref="M19:M30" si="2">IF($N19&lt;&gt;"",IF($C19&lt;&gt;"※委託対象外",IF($D19&lt;&gt;"",ROUNDDOWN($H$7*$K19*$M$7,-1)*$I19+($I$7+$J$7)*$I19-$L19,""),0),"")</f>
        <v>29260</v>
      </c>
      <c r="N19" s="49" t="s">
        <v>7</v>
      </c>
      <c r="O19" s="210"/>
      <c r="P19" s="211"/>
    </row>
    <row r="20" spans="2:16" ht="19.5">
      <c r="B20" s="14">
        <v>3</v>
      </c>
      <c r="C20" s="48" t="s">
        <v>94</v>
      </c>
      <c r="D20" s="15" t="s">
        <v>120</v>
      </c>
      <c r="E20" s="156" t="s">
        <v>124</v>
      </c>
      <c r="F20" s="16"/>
      <c r="G20" s="16">
        <v>30</v>
      </c>
      <c r="H20" s="64"/>
      <c r="I20" s="50">
        <f t="shared" si="0"/>
        <v>30</v>
      </c>
      <c r="J20" s="48" t="s">
        <v>67</v>
      </c>
      <c r="K20" s="103">
        <f t="shared" si="1"/>
        <v>1</v>
      </c>
      <c r="L20" s="17"/>
      <c r="M20" s="51">
        <f t="shared" si="2"/>
        <v>46200</v>
      </c>
      <c r="N20" s="49" t="s">
        <v>5</v>
      </c>
      <c r="O20" s="210"/>
      <c r="P20" s="211"/>
    </row>
    <row r="21" spans="2:16" ht="19.5">
      <c r="B21" s="14">
        <v>4</v>
      </c>
      <c r="C21" s="48" t="s">
        <v>94</v>
      </c>
      <c r="D21" s="15" t="s">
        <v>121</v>
      </c>
      <c r="E21" s="156" t="s">
        <v>125</v>
      </c>
      <c r="F21" s="16"/>
      <c r="G21" s="16"/>
      <c r="H21" s="64">
        <v>3</v>
      </c>
      <c r="I21" s="50">
        <f t="shared" si="0"/>
        <v>28</v>
      </c>
      <c r="J21" s="48" t="s">
        <v>6</v>
      </c>
      <c r="K21" s="103">
        <f t="shared" si="1"/>
        <v>0.7</v>
      </c>
      <c r="L21" s="17"/>
      <c r="M21" s="51">
        <f t="shared" si="2"/>
        <v>36400</v>
      </c>
      <c r="N21" s="49" t="s">
        <v>7</v>
      </c>
      <c r="O21" s="210"/>
      <c r="P21" s="211"/>
    </row>
    <row r="22" spans="2:16" ht="19.5">
      <c r="B22" s="14">
        <v>5</v>
      </c>
      <c r="C22" s="48" t="s">
        <v>94</v>
      </c>
      <c r="D22" s="15" t="s">
        <v>101</v>
      </c>
      <c r="E22" s="156" t="s">
        <v>126</v>
      </c>
      <c r="F22" s="16"/>
      <c r="G22" s="16"/>
      <c r="H22" s="64">
        <v>6</v>
      </c>
      <c r="I22" s="50">
        <f t="shared" si="0"/>
        <v>28</v>
      </c>
      <c r="J22" s="48" t="s">
        <v>67</v>
      </c>
      <c r="K22" s="103">
        <f t="shared" si="1"/>
        <v>1</v>
      </c>
      <c r="L22" s="17">
        <v>12345</v>
      </c>
      <c r="M22" s="51">
        <f t="shared" si="2"/>
        <v>30775</v>
      </c>
      <c r="N22" s="49" t="s">
        <v>5</v>
      </c>
      <c r="O22" s="210"/>
      <c r="P22" s="211"/>
    </row>
    <row r="23" spans="2:16" ht="19.5">
      <c r="B23" s="14">
        <v>6</v>
      </c>
      <c r="C23" s="48" t="s">
        <v>94</v>
      </c>
      <c r="D23" s="15" t="s">
        <v>102</v>
      </c>
      <c r="E23" s="156" t="s">
        <v>127</v>
      </c>
      <c r="F23" s="16"/>
      <c r="G23" s="16"/>
      <c r="H23" s="64">
        <v>7</v>
      </c>
      <c r="I23" s="50">
        <f t="shared" si="0"/>
        <v>27</v>
      </c>
      <c r="J23" s="48" t="s">
        <v>67</v>
      </c>
      <c r="K23" s="103">
        <f t="shared" si="1"/>
        <v>1</v>
      </c>
      <c r="L23" s="17"/>
      <c r="M23" s="51">
        <f t="shared" si="2"/>
        <v>41580</v>
      </c>
      <c r="N23" s="49" t="s">
        <v>7</v>
      </c>
      <c r="O23" s="210"/>
      <c r="P23" s="211"/>
    </row>
    <row r="24" spans="2:16" ht="19.5">
      <c r="B24" s="14">
        <v>7</v>
      </c>
      <c r="C24" s="48" t="s">
        <v>94</v>
      </c>
      <c r="D24" s="15" t="s">
        <v>103</v>
      </c>
      <c r="E24" s="156" t="s">
        <v>143</v>
      </c>
      <c r="F24" s="16"/>
      <c r="G24" s="16"/>
      <c r="H24" s="64">
        <v>31</v>
      </c>
      <c r="I24" s="50">
        <f t="shared" si="0"/>
        <v>3</v>
      </c>
      <c r="J24" s="48" t="s">
        <v>67</v>
      </c>
      <c r="K24" s="103">
        <f t="shared" si="1"/>
        <v>1</v>
      </c>
      <c r="L24" s="17"/>
      <c r="M24" s="51">
        <f t="shared" si="2"/>
        <v>4620</v>
      </c>
      <c r="N24" s="49" t="s">
        <v>5</v>
      </c>
      <c r="O24" s="210"/>
      <c r="P24" s="211"/>
    </row>
    <row r="25" spans="2:16" ht="19.5">
      <c r="B25" s="14">
        <v>8</v>
      </c>
      <c r="C25" s="48" t="s">
        <v>94</v>
      </c>
      <c r="D25" s="15" t="s">
        <v>104</v>
      </c>
      <c r="E25" s="156" t="s">
        <v>128</v>
      </c>
      <c r="F25" s="16">
        <v>3</v>
      </c>
      <c r="G25" s="16">
        <v>28</v>
      </c>
      <c r="H25" s="64"/>
      <c r="I25" s="50">
        <f t="shared" si="0"/>
        <v>26</v>
      </c>
      <c r="J25" s="48" t="s">
        <v>67</v>
      </c>
      <c r="K25" s="103">
        <f t="shared" si="1"/>
        <v>1</v>
      </c>
      <c r="L25" s="17"/>
      <c r="M25" s="51">
        <f t="shared" si="2"/>
        <v>40040</v>
      </c>
      <c r="N25" s="49" t="s">
        <v>7</v>
      </c>
      <c r="O25" s="210"/>
      <c r="P25" s="211"/>
    </row>
    <row r="26" spans="2:16" ht="19.5">
      <c r="B26" s="14">
        <v>9</v>
      </c>
      <c r="C26" s="48" t="s">
        <v>94</v>
      </c>
      <c r="D26" s="15" t="s">
        <v>105</v>
      </c>
      <c r="E26" s="156" t="s">
        <v>129</v>
      </c>
      <c r="F26" s="16">
        <v>3</v>
      </c>
      <c r="G26" s="16">
        <v>28</v>
      </c>
      <c r="H26" s="64">
        <v>5</v>
      </c>
      <c r="I26" s="50">
        <f t="shared" si="0"/>
        <v>26</v>
      </c>
      <c r="J26" s="48" t="s">
        <v>67</v>
      </c>
      <c r="K26" s="103">
        <f>IF($C26&lt;&gt;"",IF($J26="未作成（3月以上）",0.5,IF($J26="未作成（3月未満）",0.7,IF($J26="作成済",1,""))),"")</f>
        <v>1</v>
      </c>
      <c r="L26" s="17"/>
      <c r="M26" s="51">
        <f t="shared" si="2"/>
        <v>40040</v>
      </c>
      <c r="N26" s="49" t="s">
        <v>5</v>
      </c>
      <c r="O26" s="210"/>
      <c r="P26" s="211"/>
    </row>
    <row r="27" spans="2:16" ht="19.5">
      <c r="B27" s="14">
        <v>10</v>
      </c>
      <c r="C27" s="48" t="s">
        <v>94</v>
      </c>
      <c r="D27" s="15" t="s">
        <v>106</v>
      </c>
      <c r="E27" s="156" t="s">
        <v>130</v>
      </c>
      <c r="F27" s="16">
        <v>3</v>
      </c>
      <c r="G27" s="16">
        <v>28</v>
      </c>
      <c r="H27" s="64">
        <v>10</v>
      </c>
      <c r="I27" s="50">
        <f t="shared" si="0"/>
        <v>22</v>
      </c>
      <c r="J27" s="48" t="s">
        <v>67</v>
      </c>
      <c r="K27" s="103">
        <f t="shared" si="1"/>
        <v>1</v>
      </c>
      <c r="L27" s="17"/>
      <c r="M27" s="51">
        <f t="shared" si="2"/>
        <v>33880</v>
      </c>
      <c r="N27" s="49" t="s">
        <v>7</v>
      </c>
      <c r="O27" s="210"/>
      <c r="P27" s="211"/>
    </row>
    <row r="28" spans="2:16" ht="19.5">
      <c r="B28" s="14">
        <v>11</v>
      </c>
      <c r="C28" s="48" t="s">
        <v>95</v>
      </c>
      <c r="D28" s="15" t="s">
        <v>107</v>
      </c>
      <c r="E28" s="156" t="s">
        <v>131</v>
      </c>
      <c r="F28" s="16"/>
      <c r="G28" s="16"/>
      <c r="H28" s="64"/>
      <c r="I28" s="50">
        <f t="shared" si="0"/>
        <v>28</v>
      </c>
      <c r="J28" s="48" t="s">
        <v>6</v>
      </c>
      <c r="K28" s="103">
        <f t="shared" si="1"/>
        <v>0.7</v>
      </c>
      <c r="L28" s="17"/>
      <c r="M28" s="51">
        <f t="shared" si="2"/>
        <v>36400</v>
      </c>
      <c r="N28" s="49" t="s">
        <v>5</v>
      </c>
      <c r="O28" s="210"/>
      <c r="P28" s="211"/>
    </row>
    <row r="29" spans="2:16" ht="19.5">
      <c r="B29" s="14">
        <v>12</v>
      </c>
      <c r="C29" s="48" t="s">
        <v>95</v>
      </c>
      <c r="D29" s="15" t="s">
        <v>108</v>
      </c>
      <c r="E29" s="156" t="s">
        <v>132</v>
      </c>
      <c r="F29" s="16"/>
      <c r="G29" s="16"/>
      <c r="H29" s="64"/>
      <c r="I29" s="50">
        <f t="shared" si="0"/>
        <v>28</v>
      </c>
      <c r="J29" s="48" t="s">
        <v>67</v>
      </c>
      <c r="K29" s="103">
        <f t="shared" si="1"/>
        <v>1</v>
      </c>
      <c r="L29" s="17"/>
      <c r="M29" s="51">
        <f t="shared" si="2"/>
        <v>43120</v>
      </c>
      <c r="N29" s="49" t="s">
        <v>7</v>
      </c>
      <c r="O29" s="210"/>
      <c r="P29" s="211"/>
    </row>
    <row r="30" spans="2:16" ht="19.5">
      <c r="B30" s="14">
        <v>13</v>
      </c>
      <c r="C30" s="48" t="s">
        <v>95</v>
      </c>
      <c r="D30" s="15" t="s">
        <v>109</v>
      </c>
      <c r="E30" s="156" t="s">
        <v>133</v>
      </c>
      <c r="F30" s="16"/>
      <c r="G30" s="16"/>
      <c r="H30" s="64"/>
      <c r="I30" s="50">
        <f t="shared" ref="I30:I82" si="3">IF($D30&lt;&gt;"",IF($C30&lt;&gt;"※委託対象外",(IF($G30="",DAY(DATE($C$10,$D$10+1,0)),$G30))-(IF($F30="",1,$F30))-MAX($H30-6,0)+1,""),"")</f>
        <v>28</v>
      </c>
      <c r="J30" s="48" t="s">
        <v>67</v>
      </c>
      <c r="K30" s="103">
        <f t="shared" si="1"/>
        <v>1</v>
      </c>
      <c r="L30" s="17"/>
      <c r="M30" s="51">
        <f t="shared" si="2"/>
        <v>43120</v>
      </c>
      <c r="N30" s="49" t="s">
        <v>5</v>
      </c>
      <c r="O30" s="210"/>
      <c r="P30" s="211"/>
    </row>
    <row r="31" spans="2:16" ht="19.5">
      <c r="B31" s="14">
        <v>14</v>
      </c>
      <c r="C31" s="48" t="s">
        <v>99</v>
      </c>
      <c r="D31" s="15" t="s">
        <v>110</v>
      </c>
      <c r="E31" s="156" t="s">
        <v>138</v>
      </c>
      <c r="F31" s="16"/>
      <c r="G31" s="16"/>
      <c r="H31" s="64"/>
      <c r="I31" s="50">
        <f t="shared" si="3"/>
        <v>28</v>
      </c>
      <c r="J31" s="48" t="s">
        <v>11</v>
      </c>
      <c r="K31" s="103">
        <f t="shared" si="1"/>
        <v>0.5</v>
      </c>
      <c r="L31" s="17"/>
      <c r="M31" s="51">
        <f t="shared" ref="M31:M82" si="4">IF($N31&lt;&gt;"",IF($C31&lt;&gt;"※委託対象外",IF($D31&lt;&gt;"",ROUNDDOWN($H$7*$K31*$M$7,-1)*$I31+($I$7+$J$7)*$I31-$L31,""),0),"")</f>
        <v>32200</v>
      </c>
      <c r="N31" s="49" t="s">
        <v>7</v>
      </c>
      <c r="O31" s="210"/>
      <c r="P31" s="211"/>
    </row>
    <row r="32" spans="2:16" ht="19.5">
      <c r="B32" s="14">
        <v>15</v>
      </c>
      <c r="C32" s="48" t="s">
        <v>96</v>
      </c>
      <c r="D32" s="15" t="s">
        <v>111</v>
      </c>
      <c r="E32" s="156" t="s">
        <v>139</v>
      </c>
      <c r="F32" s="16"/>
      <c r="G32" s="16"/>
      <c r="H32" s="64"/>
      <c r="I32" s="50">
        <f t="shared" si="3"/>
        <v>28</v>
      </c>
      <c r="J32" s="48" t="s">
        <v>67</v>
      </c>
      <c r="K32" s="103">
        <f t="shared" si="1"/>
        <v>1</v>
      </c>
      <c r="L32" s="17"/>
      <c r="M32" s="51">
        <f t="shared" si="4"/>
        <v>43120</v>
      </c>
      <c r="N32" s="49" t="s">
        <v>5</v>
      </c>
      <c r="O32" s="210"/>
      <c r="P32" s="211"/>
    </row>
    <row r="33" spans="2:16" ht="19.5">
      <c r="B33" s="14">
        <v>16</v>
      </c>
      <c r="C33" s="48" t="s">
        <v>96</v>
      </c>
      <c r="D33" s="15" t="s">
        <v>112</v>
      </c>
      <c r="E33" s="156" t="s">
        <v>140</v>
      </c>
      <c r="F33" s="16"/>
      <c r="G33" s="16"/>
      <c r="H33" s="64"/>
      <c r="I33" s="50">
        <f t="shared" si="3"/>
        <v>28</v>
      </c>
      <c r="J33" s="48" t="s">
        <v>67</v>
      </c>
      <c r="K33" s="103">
        <f t="shared" si="1"/>
        <v>1</v>
      </c>
      <c r="L33" s="17"/>
      <c r="M33" s="51">
        <f t="shared" si="4"/>
        <v>43120</v>
      </c>
      <c r="N33" s="49" t="s">
        <v>7</v>
      </c>
      <c r="O33" s="210"/>
      <c r="P33" s="211"/>
    </row>
    <row r="34" spans="2:16" ht="19.5">
      <c r="B34" s="14">
        <v>17</v>
      </c>
      <c r="C34" s="48" t="s">
        <v>96</v>
      </c>
      <c r="D34" s="15" t="s">
        <v>113</v>
      </c>
      <c r="E34" s="156" t="s">
        <v>141</v>
      </c>
      <c r="F34" s="16"/>
      <c r="G34" s="16">
        <v>2</v>
      </c>
      <c r="H34" s="64"/>
      <c r="I34" s="50">
        <f t="shared" si="3"/>
        <v>2</v>
      </c>
      <c r="J34" s="48" t="s">
        <v>67</v>
      </c>
      <c r="K34" s="103">
        <f t="shared" si="1"/>
        <v>1</v>
      </c>
      <c r="L34" s="17"/>
      <c r="M34" s="51">
        <f t="shared" si="4"/>
        <v>3080</v>
      </c>
      <c r="N34" s="49" t="s">
        <v>5</v>
      </c>
      <c r="O34" s="210"/>
      <c r="P34" s="211"/>
    </row>
    <row r="35" spans="2:16" ht="19.5">
      <c r="B35" s="14">
        <v>18</v>
      </c>
      <c r="C35" s="48" t="s">
        <v>97</v>
      </c>
      <c r="D35" s="15" t="s">
        <v>114</v>
      </c>
      <c r="E35" s="156" t="s">
        <v>134</v>
      </c>
      <c r="F35" s="16"/>
      <c r="G35" s="16"/>
      <c r="H35" s="64"/>
      <c r="I35" s="50" t="str">
        <f t="shared" si="3"/>
        <v/>
      </c>
      <c r="J35" s="48"/>
      <c r="K35" s="103" t="str">
        <f t="shared" si="1"/>
        <v/>
      </c>
      <c r="L35" s="17"/>
      <c r="M35" s="51">
        <f t="shared" si="4"/>
        <v>0</v>
      </c>
      <c r="N35" s="49" t="s">
        <v>7</v>
      </c>
      <c r="O35" s="210"/>
      <c r="P35" s="211"/>
    </row>
    <row r="36" spans="2:16" ht="19.5">
      <c r="B36" s="14">
        <v>19</v>
      </c>
      <c r="C36" s="48" t="s">
        <v>97</v>
      </c>
      <c r="D36" s="15" t="s">
        <v>115</v>
      </c>
      <c r="E36" s="156" t="s">
        <v>135</v>
      </c>
      <c r="F36" s="16"/>
      <c r="G36" s="16"/>
      <c r="H36" s="64"/>
      <c r="I36" s="50" t="str">
        <f t="shared" si="3"/>
        <v/>
      </c>
      <c r="J36" s="48"/>
      <c r="K36" s="103" t="str">
        <f t="shared" si="1"/>
        <v/>
      </c>
      <c r="L36" s="17"/>
      <c r="M36" s="51">
        <f t="shared" si="4"/>
        <v>0</v>
      </c>
      <c r="N36" s="49" t="s">
        <v>5</v>
      </c>
      <c r="O36" s="210"/>
      <c r="P36" s="211"/>
    </row>
    <row r="37" spans="2:16" ht="19.5">
      <c r="B37" s="14">
        <v>20</v>
      </c>
      <c r="C37" s="48" t="s">
        <v>97</v>
      </c>
      <c r="D37" s="15" t="s">
        <v>116</v>
      </c>
      <c r="E37" s="156" t="s">
        <v>136</v>
      </c>
      <c r="F37" s="16"/>
      <c r="G37" s="16"/>
      <c r="H37" s="64"/>
      <c r="I37" s="50" t="str">
        <f t="shared" si="3"/>
        <v/>
      </c>
      <c r="J37" s="48"/>
      <c r="K37" s="103" t="str">
        <f t="shared" si="1"/>
        <v/>
      </c>
      <c r="L37" s="17"/>
      <c r="M37" s="51">
        <f t="shared" si="4"/>
        <v>0</v>
      </c>
      <c r="N37" s="49" t="s">
        <v>5</v>
      </c>
      <c r="O37" s="210"/>
      <c r="P37" s="211"/>
    </row>
    <row r="38" spans="2:16" ht="19.5">
      <c r="B38" s="14">
        <v>21</v>
      </c>
      <c r="C38" s="48" t="s">
        <v>97</v>
      </c>
      <c r="D38" s="15" t="s">
        <v>117</v>
      </c>
      <c r="E38" s="156" t="s">
        <v>137</v>
      </c>
      <c r="F38" s="16"/>
      <c r="G38" s="16"/>
      <c r="H38" s="64"/>
      <c r="I38" s="50" t="str">
        <f t="shared" si="3"/>
        <v/>
      </c>
      <c r="J38" s="48"/>
      <c r="K38" s="103" t="str">
        <f t="shared" si="1"/>
        <v/>
      </c>
      <c r="L38" s="17"/>
      <c r="M38" s="51">
        <f t="shared" si="4"/>
        <v>0</v>
      </c>
      <c r="N38" s="49" t="s">
        <v>7</v>
      </c>
      <c r="O38" s="210"/>
      <c r="P38" s="211"/>
    </row>
    <row r="39" spans="2:16" ht="19.5">
      <c r="B39" s="14">
        <v>22</v>
      </c>
      <c r="C39" s="48"/>
      <c r="D39" s="15"/>
      <c r="E39" s="156"/>
      <c r="F39" s="16"/>
      <c r="G39" s="16"/>
      <c r="H39" s="64"/>
      <c r="I39" s="50" t="str">
        <f t="shared" si="3"/>
        <v/>
      </c>
      <c r="J39" s="48"/>
      <c r="K39" s="103" t="str">
        <f t="shared" si="1"/>
        <v/>
      </c>
      <c r="L39" s="17"/>
      <c r="M39" s="51" t="str">
        <f t="shared" si="4"/>
        <v/>
      </c>
      <c r="N39" s="49"/>
      <c r="O39" s="210"/>
      <c r="P39" s="211"/>
    </row>
    <row r="40" spans="2:16" ht="19.5">
      <c r="B40" s="14">
        <v>23</v>
      </c>
      <c r="C40" s="48"/>
      <c r="D40" s="15"/>
      <c r="E40" s="156"/>
      <c r="F40" s="16"/>
      <c r="G40" s="16"/>
      <c r="H40" s="64"/>
      <c r="I40" s="50" t="str">
        <f t="shared" si="3"/>
        <v/>
      </c>
      <c r="J40" s="48"/>
      <c r="K40" s="103" t="str">
        <f t="shared" si="1"/>
        <v/>
      </c>
      <c r="L40" s="17"/>
      <c r="M40" s="51" t="str">
        <f t="shared" si="4"/>
        <v/>
      </c>
      <c r="N40" s="49"/>
      <c r="O40" s="210"/>
      <c r="P40" s="211"/>
    </row>
    <row r="41" spans="2:16" ht="19.5">
      <c r="B41" s="14">
        <v>24</v>
      </c>
      <c r="C41" s="48"/>
      <c r="D41" s="15"/>
      <c r="E41" s="156"/>
      <c r="F41" s="16"/>
      <c r="G41" s="16"/>
      <c r="H41" s="64"/>
      <c r="I41" s="50" t="str">
        <f t="shared" si="3"/>
        <v/>
      </c>
      <c r="J41" s="48"/>
      <c r="K41" s="103" t="str">
        <f t="shared" si="1"/>
        <v/>
      </c>
      <c r="L41" s="17"/>
      <c r="M41" s="51" t="str">
        <f t="shared" si="4"/>
        <v/>
      </c>
      <c r="N41" s="49"/>
      <c r="O41" s="210"/>
      <c r="P41" s="211"/>
    </row>
    <row r="42" spans="2:16" ht="19.5">
      <c r="B42" s="14">
        <v>25</v>
      </c>
      <c r="C42" s="48"/>
      <c r="D42" s="15"/>
      <c r="E42" s="156"/>
      <c r="F42" s="16"/>
      <c r="G42" s="16"/>
      <c r="H42" s="64"/>
      <c r="I42" s="50" t="str">
        <f t="shared" si="3"/>
        <v/>
      </c>
      <c r="J42" s="48"/>
      <c r="K42" s="103" t="str">
        <f t="shared" si="1"/>
        <v/>
      </c>
      <c r="L42" s="17"/>
      <c r="M42" s="51" t="str">
        <f t="shared" si="4"/>
        <v/>
      </c>
      <c r="N42" s="49"/>
      <c r="O42" s="210"/>
      <c r="P42" s="211"/>
    </row>
    <row r="43" spans="2:16" ht="19.5">
      <c r="B43" s="14">
        <v>26</v>
      </c>
      <c r="C43" s="48"/>
      <c r="D43" s="15"/>
      <c r="E43" s="156"/>
      <c r="F43" s="16"/>
      <c r="G43" s="16"/>
      <c r="H43" s="64"/>
      <c r="I43" s="50" t="str">
        <f t="shared" si="3"/>
        <v/>
      </c>
      <c r="J43" s="48"/>
      <c r="K43" s="103" t="str">
        <f t="shared" si="1"/>
        <v/>
      </c>
      <c r="L43" s="17"/>
      <c r="M43" s="51" t="str">
        <f t="shared" si="4"/>
        <v/>
      </c>
      <c r="N43" s="49"/>
      <c r="O43" s="210"/>
      <c r="P43" s="211"/>
    </row>
    <row r="44" spans="2:16" ht="19.5">
      <c r="B44" s="14">
        <v>27</v>
      </c>
      <c r="C44" s="48"/>
      <c r="D44" s="15"/>
      <c r="E44" s="156"/>
      <c r="F44" s="16"/>
      <c r="G44" s="16"/>
      <c r="H44" s="64"/>
      <c r="I44" s="50" t="str">
        <f t="shared" si="3"/>
        <v/>
      </c>
      <c r="J44" s="48"/>
      <c r="K44" s="103" t="str">
        <f t="shared" si="1"/>
        <v/>
      </c>
      <c r="L44" s="17"/>
      <c r="M44" s="51" t="str">
        <f t="shared" si="4"/>
        <v/>
      </c>
      <c r="N44" s="49"/>
      <c r="O44" s="210"/>
      <c r="P44" s="211"/>
    </row>
    <row r="45" spans="2:16" ht="19.5">
      <c r="B45" s="14">
        <v>28</v>
      </c>
      <c r="C45" s="48"/>
      <c r="D45" s="15"/>
      <c r="E45" s="156"/>
      <c r="F45" s="16"/>
      <c r="G45" s="16"/>
      <c r="H45" s="64"/>
      <c r="I45" s="50" t="str">
        <f t="shared" si="3"/>
        <v/>
      </c>
      <c r="J45" s="48"/>
      <c r="K45" s="103" t="str">
        <f t="shared" si="1"/>
        <v/>
      </c>
      <c r="L45" s="17"/>
      <c r="M45" s="51" t="str">
        <f t="shared" si="4"/>
        <v/>
      </c>
      <c r="N45" s="49"/>
      <c r="O45" s="210"/>
      <c r="P45" s="211"/>
    </row>
    <row r="46" spans="2:16" ht="19.5">
      <c r="B46" s="14">
        <v>29</v>
      </c>
      <c r="C46" s="48"/>
      <c r="D46" s="15"/>
      <c r="E46" s="156"/>
      <c r="F46" s="16"/>
      <c r="G46" s="16"/>
      <c r="H46" s="64"/>
      <c r="I46" s="50" t="str">
        <f t="shared" si="3"/>
        <v/>
      </c>
      <c r="J46" s="48"/>
      <c r="K46" s="103" t="str">
        <f t="shared" si="1"/>
        <v/>
      </c>
      <c r="L46" s="17"/>
      <c r="M46" s="51" t="str">
        <f t="shared" si="4"/>
        <v/>
      </c>
      <c r="N46" s="49"/>
      <c r="O46" s="210"/>
      <c r="P46" s="211"/>
    </row>
    <row r="47" spans="2:16" ht="19.5">
      <c r="B47" s="14">
        <v>30</v>
      </c>
      <c r="C47" s="48"/>
      <c r="D47" s="15"/>
      <c r="E47" s="156"/>
      <c r="F47" s="16"/>
      <c r="G47" s="16"/>
      <c r="H47" s="64"/>
      <c r="I47" s="50" t="str">
        <f t="shared" si="3"/>
        <v/>
      </c>
      <c r="J47" s="48"/>
      <c r="K47" s="103" t="str">
        <f t="shared" si="1"/>
        <v/>
      </c>
      <c r="L47" s="17"/>
      <c r="M47" s="51" t="str">
        <f t="shared" si="4"/>
        <v/>
      </c>
      <c r="N47" s="49"/>
      <c r="O47" s="210"/>
      <c r="P47" s="211"/>
    </row>
    <row r="48" spans="2:16" ht="19.5">
      <c r="B48" s="14">
        <v>31</v>
      </c>
      <c r="C48" s="48"/>
      <c r="D48" s="15"/>
      <c r="E48" s="156"/>
      <c r="F48" s="16"/>
      <c r="G48" s="16"/>
      <c r="H48" s="64"/>
      <c r="I48" s="50" t="str">
        <f t="shared" si="3"/>
        <v/>
      </c>
      <c r="J48" s="48"/>
      <c r="K48" s="103" t="str">
        <f t="shared" si="1"/>
        <v/>
      </c>
      <c r="L48" s="17"/>
      <c r="M48" s="51" t="str">
        <f t="shared" si="4"/>
        <v/>
      </c>
      <c r="N48" s="49"/>
      <c r="O48" s="210"/>
      <c r="P48" s="211"/>
    </row>
    <row r="49" spans="2:16" ht="19.5">
      <c r="B49" s="14">
        <v>32</v>
      </c>
      <c r="C49" s="48"/>
      <c r="D49" s="15"/>
      <c r="E49" s="156"/>
      <c r="F49" s="16"/>
      <c r="G49" s="16"/>
      <c r="H49" s="64"/>
      <c r="I49" s="50" t="str">
        <f t="shared" si="3"/>
        <v/>
      </c>
      <c r="J49" s="48"/>
      <c r="K49" s="103" t="str">
        <f t="shared" si="1"/>
        <v/>
      </c>
      <c r="L49" s="17"/>
      <c r="M49" s="51" t="str">
        <f t="shared" si="4"/>
        <v/>
      </c>
      <c r="N49" s="49"/>
      <c r="O49" s="210"/>
      <c r="P49" s="211"/>
    </row>
    <row r="50" spans="2:16" ht="19.5">
      <c r="B50" s="14">
        <v>33</v>
      </c>
      <c r="C50" s="48"/>
      <c r="D50" s="15"/>
      <c r="E50" s="156"/>
      <c r="F50" s="16"/>
      <c r="G50" s="16"/>
      <c r="H50" s="64"/>
      <c r="I50" s="50" t="str">
        <f t="shared" si="3"/>
        <v/>
      </c>
      <c r="J50" s="48"/>
      <c r="K50" s="103" t="str">
        <f t="shared" si="1"/>
        <v/>
      </c>
      <c r="L50" s="17"/>
      <c r="M50" s="51" t="str">
        <f t="shared" si="4"/>
        <v/>
      </c>
      <c r="N50" s="49"/>
      <c r="O50" s="210"/>
      <c r="P50" s="211"/>
    </row>
    <row r="51" spans="2:16" ht="19.5">
      <c r="B51" s="14">
        <v>34</v>
      </c>
      <c r="C51" s="48"/>
      <c r="D51" s="15"/>
      <c r="E51" s="156"/>
      <c r="F51" s="16"/>
      <c r="G51" s="16"/>
      <c r="H51" s="64"/>
      <c r="I51" s="50" t="str">
        <f t="shared" si="3"/>
        <v/>
      </c>
      <c r="J51" s="48"/>
      <c r="K51" s="103" t="str">
        <f t="shared" si="1"/>
        <v/>
      </c>
      <c r="L51" s="17"/>
      <c r="M51" s="51" t="str">
        <f t="shared" si="4"/>
        <v/>
      </c>
      <c r="N51" s="49"/>
      <c r="O51" s="210"/>
      <c r="P51" s="211"/>
    </row>
    <row r="52" spans="2:16" ht="19.5">
      <c r="B52" s="14">
        <v>35</v>
      </c>
      <c r="C52" s="48"/>
      <c r="D52" s="15"/>
      <c r="E52" s="156"/>
      <c r="F52" s="16"/>
      <c r="G52" s="16"/>
      <c r="H52" s="64"/>
      <c r="I52" s="50" t="str">
        <f t="shared" si="3"/>
        <v/>
      </c>
      <c r="J52" s="48"/>
      <c r="K52" s="103" t="str">
        <f t="shared" si="1"/>
        <v/>
      </c>
      <c r="L52" s="17"/>
      <c r="M52" s="51" t="str">
        <f t="shared" si="4"/>
        <v/>
      </c>
      <c r="N52" s="49"/>
      <c r="O52" s="210"/>
      <c r="P52" s="211"/>
    </row>
    <row r="53" spans="2:16" ht="19.5">
      <c r="B53" s="14">
        <v>36</v>
      </c>
      <c r="C53" s="48"/>
      <c r="D53" s="15"/>
      <c r="E53" s="156"/>
      <c r="F53" s="16"/>
      <c r="G53" s="16"/>
      <c r="H53" s="64"/>
      <c r="I53" s="50" t="str">
        <f t="shared" si="3"/>
        <v/>
      </c>
      <c r="J53" s="48"/>
      <c r="K53" s="103" t="str">
        <f t="shared" si="1"/>
        <v/>
      </c>
      <c r="L53" s="17"/>
      <c r="M53" s="51" t="str">
        <f t="shared" si="4"/>
        <v/>
      </c>
      <c r="N53" s="49"/>
      <c r="O53" s="210"/>
      <c r="P53" s="211"/>
    </row>
    <row r="54" spans="2:16" ht="19.5">
      <c r="B54" s="14">
        <v>37</v>
      </c>
      <c r="C54" s="48"/>
      <c r="D54" s="15"/>
      <c r="E54" s="156"/>
      <c r="F54" s="16"/>
      <c r="G54" s="16"/>
      <c r="H54" s="64"/>
      <c r="I54" s="50" t="str">
        <f t="shared" si="3"/>
        <v/>
      </c>
      <c r="J54" s="48"/>
      <c r="K54" s="103" t="str">
        <f t="shared" si="1"/>
        <v/>
      </c>
      <c r="L54" s="17"/>
      <c r="M54" s="51" t="str">
        <f t="shared" si="4"/>
        <v/>
      </c>
      <c r="N54" s="49"/>
      <c r="O54" s="210"/>
      <c r="P54" s="211"/>
    </row>
    <row r="55" spans="2:16" ht="19.5">
      <c r="B55" s="14">
        <v>38</v>
      </c>
      <c r="C55" s="48"/>
      <c r="D55" s="15"/>
      <c r="E55" s="156"/>
      <c r="F55" s="16"/>
      <c r="G55" s="16"/>
      <c r="H55" s="64"/>
      <c r="I55" s="50" t="str">
        <f t="shared" si="3"/>
        <v/>
      </c>
      <c r="J55" s="48"/>
      <c r="K55" s="103" t="str">
        <f t="shared" si="1"/>
        <v/>
      </c>
      <c r="L55" s="17"/>
      <c r="M55" s="51" t="str">
        <f t="shared" si="4"/>
        <v/>
      </c>
      <c r="N55" s="49"/>
      <c r="O55" s="210"/>
      <c r="P55" s="211"/>
    </row>
    <row r="56" spans="2:16" ht="19.5">
      <c r="B56" s="14">
        <v>39</v>
      </c>
      <c r="C56" s="48"/>
      <c r="D56" s="15"/>
      <c r="E56" s="156"/>
      <c r="F56" s="16"/>
      <c r="G56" s="16"/>
      <c r="H56" s="64"/>
      <c r="I56" s="50" t="str">
        <f t="shared" si="3"/>
        <v/>
      </c>
      <c r="J56" s="48"/>
      <c r="K56" s="103" t="str">
        <f t="shared" si="1"/>
        <v/>
      </c>
      <c r="L56" s="17"/>
      <c r="M56" s="51" t="str">
        <f t="shared" si="4"/>
        <v/>
      </c>
      <c r="N56" s="49"/>
      <c r="O56" s="210"/>
      <c r="P56" s="211"/>
    </row>
    <row r="57" spans="2:16" ht="19.5">
      <c r="B57" s="14">
        <v>40</v>
      </c>
      <c r="C57" s="48"/>
      <c r="D57" s="15"/>
      <c r="E57" s="156"/>
      <c r="F57" s="16"/>
      <c r="G57" s="16"/>
      <c r="H57" s="64"/>
      <c r="I57" s="50" t="str">
        <f t="shared" si="3"/>
        <v/>
      </c>
      <c r="J57" s="48"/>
      <c r="K57" s="103" t="str">
        <f t="shared" si="1"/>
        <v/>
      </c>
      <c r="L57" s="17"/>
      <c r="M57" s="51" t="str">
        <f t="shared" si="4"/>
        <v/>
      </c>
      <c r="N57" s="49"/>
      <c r="O57" s="210"/>
      <c r="P57" s="211"/>
    </row>
    <row r="58" spans="2:16" ht="19.5">
      <c r="B58" s="14">
        <v>41</v>
      </c>
      <c r="C58" s="48"/>
      <c r="D58" s="15"/>
      <c r="E58" s="156"/>
      <c r="F58" s="16"/>
      <c r="G58" s="16"/>
      <c r="H58" s="64"/>
      <c r="I58" s="50" t="str">
        <f t="shared" si="3"/>
        <v/>
      </c>
      <c r="J58" s="48"/>
      <c r="K58" s="103" t="str">
        <f t="shared" si="1"/>
        <v/>
      </c>
      <c r="L58" s="17"/>
      <c r="M58" s="51" t="str">
        <f t="shared" si="4"/>
        <v/>
      </c>
      <c r="N58" s="49"/>
      <c r="O58" s="210"/>
      <c r="P58" s="211"/>
    </row>
    <row r="59" spans="2:16" ht="19.5">
      <c r="B59" s="14">
        <v>42</v>
      </c>
      <c r="C59" s="48"/>
      <c r="D59" s="15"/>
      <c r="E59" s="156"/>
      <c r="F59" s="16"/>
      <c r="G59" s="16"/>
      <c r="H59" s="64"/>
      <c r="I59" s="50" t="str">
        <f t="shared" si="3"/>
        <v/>
      </c>
      <c r="J59" s="48"/>
      <c r="K59" s="103" t="str">
        <f t="shared" si="1"/>
        <v/>
      </c>
      <c r="L59" s="17"/>
      <c r="M59" s="51" t="str">
        <f t="shared" si="4"/>
        <v/>
      </c>
      <c r="N59" s="49"/>
      <c r="O59" s="210"/>
      <c r="P59" s="211"/>
    </row>
    <row r="60" spans="2:16" ht="19.5">
      <c r="B60" s="14">
        <v>43</v>
      </c>
      <c r="C60" s="48"/>
      <c r="D60" s="15"/>
      <c r="E60" s="156"/>
      <c r="F60" s="16"/>
      <c r="G60" s="16"/>
      <c r="H60" s="64"/>
      <c r="I60" s="50" t="str">
        <f t="shared" si="3"/>
        <v/>
      </c>
      <c r="J60" s="48"/>
      <c r="K60" s="103" t="str">
        <f t="shared" si="1"/>
        <v/>
      </c>
      <c r="L60" s="17"/>
      <c r="M60" s="51" t="str">
        <f t="shared" si="4"/>
        <v/>
      </c>
      <c r="N60" s="49"/>
      <c r="O60" s="210"/>
      <c r="P60" s="211"/>
    </row>
    <row r="61" spans="2:16" ht="19.5">
      <c r="B61" s="14">
        <v>44</v>
      </c>
      <c r="C61" s="48"/>
      <c r="D61" s="15"/>
      <c r="E61" s="156"/>
      <c r="F61" s="16"/>
      <c r="G61" s="16"/>
      <c r="H61" s="64"/>
      <c r="I61" s="50" t="str">
        <f t="shared" si="3"/>
        <v/>
      </c>
      <c r="J61" s="48"/>
      <c r="K61" s="103" t="str">
        <f t="shared" si="1"/>
        <v/>
      </c>
      <c r="L61" s="17"/>
      <c r="M61" s="51" t="str">
        <f t="shared" si="4"/>
        <v/>
      </c>
      <c r="N61" s="49"/>
      <c r="O61" s="210"/>
      <c r="P61" s="211"/>
    </row>
    <row r="62" spans="2:16" ht="19.5">
      <c r="B62" s="14">
        <v>45</v>
      </c>
      <c r="C62" s="48"/>
      <c r="D62" s="15"/>
      <c r="E62" s="156"/>
      <c r="F62" s="16"/>
      <c r="G62" s="16"/>
      <c r="H62" s="64"/>
      <c r="I62" s="50" t="str">
        <f t="shared" si="3"/>
        <v/>
      </c>
      <c r="J62" s="48"/>
      <c r="K62" s="103" t="str">
        <f t="shared" si="1"/>
        <v/>
      </c>
      <c r="L62" s="17"/>
      <c r="M62" s="51" t="str">
        <f t="shared" si="4"/>
        <v/>
      </c>
      <c r="N62" s="49"/>
      <c r="O62" s="210"/>
      <c r="P62" s="211"/>
    </row>
    <row r="63" spans="2:16" ht="19.5">
      <c r="B63" s="14">
        <v>46</v>
      </c>
      <c r="C63" s="48"/>
      <c r="D63" s="15"/>
      <c r="E63" s="156"/>
      <c r="F63" s="16"/>
      <c r="G63" s="16"/>
      <c r="H63" s="64"/>
      <c r="I63" s="50" t="str">
        <f t="shared" si="3"/>
        <v/>
      </c>
      <c r="J63" s="48"/>
      <c r="K63" s="103" t="str">
        <f t="shared" si="1"/>
        <v/>
      </c>
      <c r="L63" s="17"/>
      <c r="M63" s="51" t="str">
        <f t="shared" si="4"/>
        <v/>
      </c>
      <c r="N63" s="49"/>
      <c r="O63" s="210"/>
      <c r="P63" s="211"/>
    </row>
    <row r="64" spans="2:16" ht="19.5">
      <c r="B64" s="14">
        <v>47</v>
      </c>
      <c r="C64" s="48"/>
      <c r="D64" s="15"/>
      <c r="E64" s="156"/>
      <c r="F64" s="16"/>
      <c r="G64" s="16"/>
      <c r="H64" s="64"/>
      <c r="I64" s="50" t="str">
        <f t="shared" si="3"/>
        <v/>
      </c>
      <c r="J64" s="48"/>
      <c r="K64" s="103" t="str">
        <f t="shared" si="1"/>
        <v/>
      </c>
      <c r="L64" s="17"/>
      <c r="M64" s="51" t="str">
        <f t="shared" si="4"/>
        <v/>
      </c>
      <c r="N64" s="49"/>
      <c r="O64" s="210"/>
      <c r="P64" s="211"/>
    </row>
    <row r="65" spans="2:16" ht="19.5">
      <c r="B65" s="14">
        <v>48</v>
      </c>
      <c r="C65" s="48"/>
      <c r="D65" s="15"/>
      <c r="E65" s="156"/>
      <c r="F65" s="16"/>
      <c r="G65" s="16"/>
      <c r="H65" s="64"/>
      <c r="I65" s="50" t="str">
        <f t="shared" si="3"/>
        <v/>
      </c>
      <c r="J65" s="48"/>
      <c r="K65" s="103" t="str">
        <f t="shared" si="1"/>
        <v/>
      </c>
      <c r="L65" s="17"/>
      <c r="M65" s="51" t="str">
        <f t="shared" si="4"/>
        <v/>
      </c>
      <c r="N65" s="49"/>
      <c r="O65" s="210"/>
      <c r="P65" s="211"/>
    </row>
    <row r="66" spans="2:16" ht="19.5">
      <c r="B66" s="14">
        <v>49</v>
      </c>
      <c r="C66" s="48"/>
      <c r="D66" s="15"/>
      <c r="E66" s="156"/>
      <c r="F66" s="16"/>
      <c r="G66" s="16"/>
      <c r="H66" s="64"/>
      <c r="I66" s="50" t="str">
        <f t="shared" si="3"/>
        <v/>
      </c>
      <c r="J66" s="48"/>
      <c r="K66" s="103" t="str">
        <f t="shared" si="1"/>
        <v/>
      </c>
      <c r="L66" s="17"/>
      <c r="M66" s="51" t="str">
        <f t="shared" si="4"/>
        <v/>
      </c>
      <c r="N66" s="49"/>
      <c r="O66" s="210"/>
      <c r="P66" s="211"/>
    </row>
    <row r="67" spans="2:16" ht="19.5">
      <c r="B67" s="14">
        <v>50</v>
      </c>
      <c r="C67" s="48"/>
      <c r="D67" s="15"/>
      <c r="E67" s="156"/>
      <c r="F67" s="16"/>
      <c r="G67" s="16"/>
      <c r="H67" s="64"/>
      <c r="I67" s="50" t="str">
        <f t="shared" si="3"/>
        <v/>
      </c>
      <c r="J67" s="48"/>
      <c r="K67" s="103" t="str">
        <f t="shared" si="1"/>
        <v/>
      </c>
      <c r="L67" s="17"/>
      <c r="M67" s="51" t="str">
        <f t="shared" si="4"/>
        <v/>
      </c>
      <c r="N67" s="49"/>
      <c r="O67" s="210"/>
      <c r="P67" s="211"/>
    </row>
    <row r="68" spans="2:16" ht="19.5">
      <c r="B68" s="14">
        <v>51</v>
      </c>
      <c r="C68" s="48"/>
      <c r="D68" s="15"/>
      <c r="E68" s="156"/>
      <c r="F68" s="16"/>
      <c r="G68" s="16"/>
      <c r="H68" s="64"/>
      <c r="I68" s="50" t="str">
        <f t="shared" si="3"/>
        <v/>
      </c>
      <c r="J68" s="48"/>
      <c r="K68" s="103" t="str">
        <f t="shared" si="1"/>
        <v/>
      </c>
      <c r="L68" s="17"/>
      <c r="M68" s="51" t="str">
        <f t="shared" si="4"/>
        <v/>
      </c>
      <c r="N68" s="49"/>
      <c r="O68" s="210"/>
      <c r="P68" s="211"/>
    </row>
    <row r="69" spans="2:16" ht="19.5">
      <c r="B69" s="14">
        <v>52</v>
      </c>
      <c r="C69" s="48"/>
      <c r="D69" s="15"/>
      <c r="E69" s="156"/>
      <c r="F69" s="16"/>
      <c r="G69" s="16"/>
      <c r="H69" s="64"/>
      <c r="I69" s="50" t="str">
        <f t="shared" si="3"/>
        <v/>
      </c>
      <c r="J69" s="48"/>
      <c r="K69" s="103" t="str">
        <f t="shared" si="1"/>
        <v/>
      </c>
      <c r="L69" s="17"/>
      <c r="M69" s="51" t="str">
        <f t="shared" si="4"/>
        <v/>
      </c>
      <c r="N69" s="49"/>
      <c r="O69" s="210"/>
      <c r="P69" s="211"/>
    </row>
    <row r="70" spans="2:16" ht="19.5">
      <c r="B70" s="14">
        <v>53</v>
      </c>
      <c r="C70" s="48"/>
      <c r="D70" s="15"/>
      <c r="E70" s="156"/>
      <c r="F70" s="16"/>
      <c r="G70" s="16"/>
      <c r="H70" s="64"/>
      <c r="I70" s="50" t="str">
        <f t="shared" si="3"/>
        <v/>
      </c>
      <c r="J70" s="48"/>
      <c r="K70" s="103" t="str">
        <f t="shared" si="1"/>
        <v/>
      </c>
      <c r="L70" s="17"/>
      <c r="M70" s="51" t="str">
        <f t="shared" si="4"/>
        <v/>
      </c>
      <c r="N70" s="49"/>
      <c r="O70" s="210"/>
      <c r="P70" s="211"/>
    </row>
    <row r="71" spans="2:16" ht="19.5">
      <c r="B71" s="14">
        <v>54</v>
      </c>
      <c r="C71" s="48"/>
      <c r="D71" s="15"/>
      <c r="E71" s="156"/>
      <c r="F71" s="16"/>
      <c r="G71" s="16"/>
      <c r="H71" s="64"/>
      <c r="I71" s="50" t="str">
        <f t="shared" si="3"/>
        <v/>
      </c>
      <c r="J71" s="48"/>
      <c r="K71" s="103" t="str">
        <f t="shared" si="1"/>
        <v/>
      </c>
      <c r="L71" s="17"/>
      <c r="M71" s="51" t="str">
        <f t="shared" si="4"/>
        <v/>
      </c>
      <c r="N71" s="49"/>
      <c r="O71" s="210"/>
      <c r="P71" s="211"/>
    </row>
    <row r="72" spans="2:16" ht="19.5">
      <c r="B72" s="14">
        <v>55</v>
      </c>
      <c r="C72" s="48"/>
      <c r="D72" s="15"/>
      <c r="E72" s="156"/>
      <c r="F72" s="16"/>
      <c r="G72" s="16"/>
      <c r="H72" s="64"/>
      <c r="I72" s="50" t="str">
        <f t="shared" si="3"/>
        <v/>
      </c>
      <c r="J72" s="48"/>
      <c r="K72" s="103" t="str">
        <f t="shared" si="1"/>
        <v/>
      </c>
      <c r="L72" s="17"/>
      <c r="M72" s="51" t="str">
        <f t="shared" si="4"/>
        <v/>
      </c>
      <c r="N72" s="49"/>
      <c r="O72" s="210"/>
      <c r="P72" s="211"/>
    </row>
    <row r="73" spans="2:16" ht="19.5">
      <c r="B73" s="14">
        <v>56</v>
      </c>
      <c r="C73" s="48"/>
      <c r="D73" s="15"/>
      <c r="E73" s="156"/>
      <c r="F73" s="16"/>
      <c r="G73" s="16"/>
      <c r="H73" s="64"/>
      <c r="I73" s="50" t="str">
        <f t="shared" si="3"/>
        <v/>
      </c>
      <c r="J73" s="48"/>
      <c r="K73" s="103" t="str">
        <f t="shared" si="1"/>
        <v/>
      </c>
      <c r="L73" s="17"/>
      <c r="M73" s="51" t="str">
        <f t="shared" si="4"/>
        <v/>
      </c>
      <c r="N73" s="49"/>
      <c r="O73" s="210"/>
      <c r="P73" s="211"/>
    </row>
    <row r="74" spans="2:16" ht="19.5">
      <c r="B74" s="14">
        <v>57</v>
      </c>
      <c r="C74" s="48"/>
      <c r="D74" s="15"/>
      <c r="E74" s="156"/>
      <c r="F74" s="16"/>
      <c r="G74" s="16"/>
      <c r="H74" s="64"/>
      <c r="I74" s="50" t="str">
        <f t="shared" si="3"/>
        <v/>
      </c>
      <c r="J74" s="48"/>
      <c r="K74" s="103" t="str">
        <f t="shared" si="1"/>
        <v/>
      </c>
      <c r="L74" s="17"/>
      <c r="M74" s="51" t="str">
        <f t="shared" si="4"/>
        <v/>
      </c>
      <c r="N74" s="49"/>
      <c r="O74" s="210"/>
      <c r="P74" s="211"/>
    </row>
    <row r="75" spans="2:16" ht="19.5">
      <c r="B75" s="14">
        <v>58</v>
      </c>
      <c r="C75" s="48"/>
      <c r="D75" s="15"/>
      <c r="E75" s="156"/>
      <c r="F75" s="16"/>
      <c r="G75" s="16"/>
      <c r="H75" s="64"/>
      <c r="I75" s="50" t="str">
        <f t="shared" si="3"/>
        <v/>
      </c>
      <c r="J75" s="48"/>
      <c r="K75" s="103" t="str">
        <f t="shared" si="1"/>
        <v/>
      </c>
      <c r="L75" s="17"/>
      <c r="M75" s="51" t="str">
        <f t="shared" si="4"/>
        <v/>
      </c>
      <c r="N75" s="49"/>
      <c r="O75" s="210"/>
      <c r="P75" s="211"/>
    </row>
    <row r="76" spans="2:16" ht="19.5">
      <c r="B76" s="14">
        <v>59</v>
      </c>
      <c r="C76" s="48"/>
      <c r="D76" s="15"/>
      <c r="E76" s="156"/>
      <c r="F76" s="16"/>
      <c r="G76" s="16"/>
      <c r="H76" s="64"/>
      <c r="I76" s="50" t="str">
        <f t="shared" si="3"/>
        <v/>
      </c>
      <c r="J76" s="48"/>
      <c r="K76" s="103" t="str">
        <f t="shared" si="1"/>
        <v/>
      </c>
      <c r="L76" s="17"/>
      <c r="M76" s="51" t="str">
        <f t="shared" si="4"/>
        <v/>
      </c>
      <c r="N76" s="49"/>
      <c r="O76" s="210"/>
      <c r="P76" s="211"/>
    </row>
    <row r="77" spans="2:16" ht="19.5">
      <c r="B77" s="14">
        <v>60</v>
      </c>
      <c r="C77" s="48"/>
      <c r="D77" s="15"/>
      <c r="E77" s="156"/>
      <c r="F77" s="16"/>
      <c r="G77" s="16"/>
      <c r="H77" s="64"/>
      <c r="I77" s="50" t="str">
        <f t="shared" si="3"/>
        <v/>
      </c>
      <c r="J77" s="48"/>
      <c r="K77" s="103" t="str">
        <f t="shared" si="1"/>
        <v/>
      </c>
      <c r="L77" s="17"/>
      <c r="M77" s="51" t="str">
        <f t="shared" si="4"/>
        <v/>
      </c>
      <c r="N77" s="49"/>
      <c r="O77" s="210"/>
      <c r="P77" s="211"/>
    </row>
    <row r="78" spans="2:16" ht="19.5">
      <c r="B78" s="14">
        <v>61</v>
      </c>
      <c r="C78" s="48"/>
      <c r="D78" s="15"/>
      <c r="E78" s="156"/>
      <c r="F78" s="16"/>
      <c r="G78" s="16"/>
      <c r="H78" s="64"/>
      <c r="I78" s="50" t="str">
        <f t="shared" si="3"/>
        <v/>
      </c>
      <c r="J78" s="48"/>
      <c r="K78" s="103" t="str">
        <f t="shared" si="1"/>
        <v/>
      </c>
      <c r="L78" s="17"/>
      <c r="M78" s="51" t="str">
        <f t="shared" si="4"/>
        <v/>
      </c>
      <c r="N78" s="49"/>
      <c r="O78" s="210"/>
      <c r="P78" s="211"/>
    </row>
    <row r="79" spans="2:16" ht="19.5">
      <c r="B79" s="14">
        <v>62</v>
      </c>
      <c r="C79" s="48"/>
      <c r="D79" s="15"/>
      <c r="E79" s="156"/>
      <c r="F79" s="16"/>
      <c r="G79" s="16"/>
      <c r="H79" s="64"/>
      <c r="I79" s="50" t="str">
        <f t="shared" si="3"/>
        <v/>
      </c>
      <c r="J79" s="48"/>
      <c r="K79" s="103" t="str">
        <f t="shared" si="1"/>
        <v/>
      </c>
      <c r="L79" s="17"/>
      <c r="M79" s="51" t="str">
        <f t="shared" si="4"/>
        <v/>
      </c>
      <c r="N79" s="49"/>
      <c r="O79" s="210"/>
      <c r="P79" s="211"/>
    </row>
    <row r="80" spans="2:16" ht="19.5">
      <c r="B80" s="14">
        <v>63</v>
      </c>
      <c r="C80" s="48"/>
      <c r="D80" s="15"/>
      <c r="E80" s="156"/>
      <c r="F80" s="16"/>
      <c r="G80" s="16"/>
      <c r="H80" s="64"/>
      <c r="I80" s="50" t="str">
        <f t="shared" si="3"/>
        <v/>
      </c>
      <c r="J80" s="48"/>
      <c r="K80" s="103" t="str">
        <f t="shared" si="1"/>
        <v/>
      </c>
      <c r="L80" s="17"/>
      <c r="M80" s="51" t="str">
        <f t="shared" si="4"/>
        <v/>
      </c>
      <c r="N80" s="49"/>
      <c r="O80" s="210"/>
      <c r="P80" s="211"/>
    </row>
    <row r="81" spans="2:16" ht="19.5">
      <c r="B81" s="14">
        <v>64</v>
      </c>
      <c r="C81" s="48"/>
      <c r="D81" s="15"/>
      <c r="E81" s="156"/>
      <c r="F81" s="16"/>
      <c r="G81" s="16"/>
      <c r="H81" s="64"/>
      <c r="I81" s="50" t="str">
        <f t="shared" si="3"/>
        <v/>
      </c>
      <c r="J81" s="48"/>
      <c r="K81" s="103" t="str">
        <f t="shared" si="1"/>
        <v/>
      </c>
      <c r="L81" s="17"/>
      <c r="M81" s="51" t="str">
        <f t="shared" si="4"/>
        <v/>
      </c>
      <c r="N81" s="49"/>
      <c r="O81" s="210"/>
      <c r="P81" s="211"/>
    </row>
    <row r="82" spans="2:16" ht="19.5">
      <c r="B82" s="14">
        <v>65</v>
      </c>
      <c r="C82" s="48"/>
      <c r="D82" s="15"/>
      <c r="E82" s="156"/>
      <c r="F82" s="16"/>
      <c r="G82" s="16"/>
      <c r="H82" s="64"/>
      <c r="I82" s="50" t="str">
        <f t="shared" si="3"/>
        <v/>
      </c>
      <c r="J82" s="48"/>
      <c r="K82" s="103" t="str">
        <f t="shared" si="1"/>
        <v/>
      </c>
      <c r="L82" s="17"/>
      <c r="M82" s="51" t="str">
        <f t="shared" si="4"/>
        <v/>
      </c>
      <c r="N82" s="49"/>
      <c r="O82" s="210"/>
      <c r="P82" s="211"/>
    </row>
    <row r="83" spans="2:16" ht="19.5">
      <c r="B83" s="14">
        <v>66</v>
      </c>
      <c r="C83" s="48"/>
      <c r="D83" s="15"/>
      <c r="E83" s="156"/>
      <c r="F83" s="16"/>
      <c r="G83" s="16"/>
      <c r="H83" s="64"/>
      <c r="I83" s="50" t="str">
        <f t="shared" ref="I83:I117" si="5">IF($D83&lt;&gt;"",IF($C83&lt;&gt;"※委託対象外",(IF($G83="",DAY(DATE($C$10,$D$10+1,0)),$G83))-(IF($F83="",1,$F83))-MAX($H83-6,0)+1,""),"")</f>
        <v/>
      </c>
      <c r="J83" s="48"/>
      <c r="K83" s="103" t="str">
        <f t="shared" ref="K83:K116" si="6">IF($C83&lt;&gt;"",IF($J83="未作成（3月以上）",0.5,IF($J83="未作成（3月未満）",0.7,IF($J83="作成済",1,""))),"")</f>
        <v/>
      </c>
      <c r="L83" s="17"/>
      <c r="M83" s="51" t="str">
        <f t="shared" ref="M83:M117" si="7">IF($N83&lt;&gt;"",IF($C83&lt;&gt;"※委託対象外",IF($D83&lt;&gt;"",ROUNDDOWN($H$7*$K83*$M$7,-1)*$I83+($I$7+$J$7)*$I83-$L83,""),0),"")</f>
        <v/>
      </c>
      <c r="N83" s="49"/>
      <c r="O83" s="210"/>
      <c r="P83" s="211"/>
    </row>
    <row r="84" spans="2:16" ht="19.5">
      <c r="B84" s="14">
        <v>67</v>
      </c>
      <c r="C84" s="48"/>
      <c r="D84" s="15"/>
      <c r="E84" s="156"/>
      <c r="F84" s="16"/>
      <c r="G84" s="16"/>
      <c r="H84" s="64"/>
      <c r="I84" s="50" t="str">
        <f t="shared" si="5"/>
        <v/>
      </c>
      <c r="J84" s="48"/>
      <c r="K84" s="103" t="str">
        <f t="shared" si="6"/>
        <v/>
      </c>
      <c r="L84" s="17"/>
      <c r="M84" s="51" t="str">
        <f t="shared" si="7"/>
        <v/>
      </c>
      <c r="N84" s="49"/>
      <c r="O84" s="210"/>
      <c r="P84" s="211"/>
    </row>
    <row r="85" spans="2:16" ht="19.5">
      <c r="B85" s="14">
        <v>68</v>
      </c>
      <c r="C85" s="48"/>
      <c r="D85" s="15"/>
      <c r="E85" s="156"/>
      <c r="F85" s="16"/>
      <c r="G85" s="16"/>
      <c r="H85" s="64"/>
      <c r="I85" s="50" t="str">
        <f t="shared" si="5"/>
        <v/>
      </c>
      <c r="J85" s="48"/>
      <c r="K85" s="103" t="str">
        <f t="shared" si="6"/>
        <v/>
      </c>
      <c r="L85" s="17"/>
      <c r="M85" s="51" t="str">
        <f t="shared" si="7"/>
        <v/>
      </c>
      <c r="N85" s="49"/>
      <c r="O85" s="210"/>
      <c r="P85" s="211"/>
    </row>
    <row r="86" spans="2:16" ht="19.5">
      <c r="B86" s="14">
        <v>69</v>
      </c>
      <c r="C86" s="48"/>
      <c r="D86" s="15"/>
      <c r="E86" s="156"/>
      <c r="F86" s="16"/>
      <c r="G86" s="16"/>
      <c r="H86" s="64"/>
      <c r="I86" s="50" t="str">
        <f t="shared" si="5"/>
        <v/>
      </c>
      <c r="J86" s="48"/>
      <c r="K86" s="103" t="str">
        <f t="shared" si="6"/>
        <v/>
      </c>
      <c r="L86" s="17"/>
      <c r="M86" s="51" t="str">
        <f t="shared" si="7"/>
        <v/>
      </c>
      <c r="N86" s="49"/>
      <c r="O86" s="210"/>
      <c r="P86" s="211"/>
    </row>
    <row r="87" spans="2:16" ht="19.5">
      <c r="B87" s="14">
        <v>70</v>
      </c>
      <c r="C87" s="48"/>
      <c r="D87" s="15"/>
      <c r="E87" s="156"/>
      <c r="F87" s="16"/>
      <c r="G87" s="16"/>
      <c r="H87" s="64"/>
      <c r="I87" s="50" t="str">
        <f t="shared" si="5"/>
        <v/>
      </c>
      <c r="J87" s="48"/>
      <c r="K87" s="103" t="str">
        <f t="shared" si="6"/>
        <v/>
      </c>
      <c r="L87" s="17"/>
      <c r="M87" s="51" t="str">
        <f t="shared" si="7"/>
        <v/>
      </c>
      <c r="N87" s="49"/>
      <c r="O87" s="210"/>
      <c r="P87" s="211"/>
    </row>
    <row r="88" spans="2:16" ht="19.5">
      <c r="B88" s="14">
        <v>71</v>
      </c>
      <c r="C88" s="48"/>
      <c r="D88" s="15"/>
      <c r="E88" s="156"/>
      <c r="F88" s="16"/>
      <c r="G88" s="16"/>
      <c r="H88" s="64"/>
      <c r="I88" s="50" t="str">
        <f t="shared" si="5"/>
        <v/>
      </c>
      <c r="J88" s="48"/>
      <c r="K88" s="103" t="str">
        <f t="shared" si="6"/>
        <v/>
      </c>
      <c r="L88" s="17"/>
      <c r="M88" s="51" t="str">
        <f t="shared" si="7"/>
        <v/>
      </c>
      <c r="N88" s="49"/>
      <c r="O88" s="210"/>
      <c r="P88" s="211"/>
    </row>
    <row r="89" spans="2:16" ht="19.5">
      <c r="B89" s="14">
        <v>72</v>
      </c>
      <c r="C89" s="48"/>
      <c r="D89" s="15"/>
      <c r="E89" s="156"/>
      <c r="F89" s="16"/>
      <c r="G89" s="16"/>
      <c r="H89" s="64"/>
      <c r="I89" s="50" t="str">
        <f t="shared" si="5"/>
        <v/>
      </c>
      <c r="J89" s="48"/>
      <c r="K89" s="103" t="str">
        <f t="shared" si="6"/>
        <v/>
      </c>
      <c r="L89" s="17"/>
      <c r="M89" s="51" t="str">
        <f t="shared" si="7"/>
        <v/>
      </c>
      <c r="N89" s="49"/>
      <c r="O89" s="210"/>
      <c r="P89" s="211"/>
    </row>
    <row r="90" spans="2:16" ht="19.5">
      <c r="B90" s="14">
        <v>73</v>
      </c>
      <c r="C90" s="48"/>
      <c r="D90" s="15"/>
      <c r="E90" s="156"/>
      <c r="F90" s="16"/>
      <c r="G90" s="16"/>
      <c r="H90" s="64"/>
      <c r="I90" s="50" t="str">
        <f t="shared" si="5"/>
        <v/>
      </c>
      <c r="J90" s="48"/>
      <c r="K90" s="103" t="str">
        <f t="shared" si="6"/>
        <v/>
      </c>
      <c r="L90" s="17"/>
      <c r="M90" s="51" t="str">
        <f t="shared" si="7"/>
        <v/>
      </c>
      <c r="N90" s="49"/>
      <c r="O90" s="210"/>
      <c r="P90" s="211"/>
    </row>
    <row r="91" spans="2:16" ht="19.5">
      <c r="B91" s="14">
        <v>74</v>
      </c>
      <c r="C91" s="48"/>
      <c r="D91" s="15"/>
      <c r="E91" s="156"/>
      <c r="F91" s="16"/>
      <c r="G91" s="16"/>
      <c r="H91" s="64"/>
      <c r="I91" s="50" t="str">
        <f t="shared" si="5"/>
        <v/>
      </c>
      <c r="J91" s="48"/>
      <c r="K91" s="103" t="str">
        <f t="shared" si="6"/>
        <v/>
      </c>
      <c r="L91" s="17"/>
      <c r="M91" s="51" t="str">
        <f t="shared" si="7"/>
        <v/>
      </c>
      <c r="N91" s="49"/>
      <c r="O91" s="210"/>
      <c r="P91" s="211"/>
    </row>
    <row r="92" spans="2:16" ht="19.5">
      <c r="B92" s="14">
        <v>75</v>
      </c>
      <c r="C92" s="48"/>
      <c r="D92" s="15"/>
      <c r="E92" s="156"/>
      <c r="F92" s="16"/>
      <c r="G92" s="16"/>
      <c r="H92" s="64"/>
      <c r="I92" s="50" t="str">
        <f t="shared" si="5"/>
        <v/>
      </c>
      <c r="J92" s="48"/>
      <c r="K92" s="103" t="str">
        <f t="shared" si="6"/>
        <v/>
      </c>
      <c r="L92" s="17"/>
      <c r="M92" s="51" t="str">
        <f t="shared" si="7"/>
        <v/>
      </c>
      <c r="N92" s="49"/>
      <c r="O92" s="210"/>
      <c r="P92" s="211"/>
    </row>
    <row r="93" spans="2:16" ht="19.5">
      <c r="B93" s="14">
        <v>76</v>
      </c>
      <c r="C93" s="48"/>
      <c r="D93" s="15"/>
      <c r="E93" s="156"/>
      <c r="F93" s="16"/>
      <c r="G93" s="16"/>
      <c r="H93" s="64"/>
      <c r="I93" s="50" t="str">
        <f t="shared" si="5"/>
        <v/>
      </c>
      <c r="J93" s="48"/>
      <c r="K93" s="103" t="str">
        <f t="shared" si="6"/>
        <v/>
      </c>
      <c r="L93" s="17"/>
      <c r="M93" s="51" t="str">
        <f t="shared" si="7"/>
        <v/>
      </c>
      <c r="N93" s="49"/>
      <c r="O93" s="210"/>
      <c r="P93" s="211"/>
    </row>
    <row r="94" spans="2:16" ht="19.5">
      <c r="B94" s="14">
        <v>77</v>
      </c>
      <c r="C94" s="48"/>
      <c r="D94" s="15"/>
      <c r="E94" s="156"/>
      <c r="F94" s="16"/>
      <c r="G94" s="16"/>
      <c r="H94" s="64"/>
      <c r="I94" s="50" t="str">
        <f t="shared" si="5"/>
        <v/>
      </c>
      <c r="J94" s="48"/>
      <c r="K94" s="103" t="str">
        <f t="shared" si="6"/>
        <v/>
      </c>
      <c r="L94" s="17"/>
      <c r="M94" s="51" t="str">
        <f t="shared" si="7"/>
        <v/>
      </c>
      <c r="N94" s="49"/>
      <c r="O94" s="210"/>
      <c r="P94" s="211"/>
    </row>
    <row r="95" spans="2:16" ht="19.5">
      <c r="B95" s="14">
        <v>78</v>
      </c>
      <c r="C95" s="48"/>
      <c r="D95" s="15"/>
      <c r="E95" s="156"/>
      <c r="F95" s="16"/>
      <c r="G95" s="16"/>
      <c r="H95" s="64"/>
      <c r="I95" s="50" t="str">
        <f t="shared" si="5"/>
        <v/>
      </c>
      <c r="J95" s="48"/>
      <c r="K95" s="103" t="str">
        <f t="shared" si="6"/>
        <v/>
      </c>
      <c r="L95" s="17"/>
      <c r="M95" s="51" t="str">
        <f t="shared" si="7"/>
        <v/>
      </c>
      <c r="N95" s="49"/>
      <c r="O95" s="210"/>
      <c r="P95" s="211"/>
    </row>
    <row r="96" spans="2:16" ht="19.5">
      <c r="B96" s="14">
        <v>79</v>
      </c>
      <c r="C96" s="48"/>
      <c r="D96" s="15"/>
      <c r="E96" s="156"/>
      <c r="F96" s="16"/>
      <c r="G96" s="16"/>
      <c r="H96" s="64"/>
      <c r="I96" s="50" t="str">
        <f t="shared" si="5"/>
        <v/>
      </c>
      <c r="J96" s="48"/>
      <c r="K96" s="103" t="str">
        <f t="shared" si="6"/>
        <v/>
      </c>
      <c r="L96" s="17"/>
      <c r="M96" s="51" t="str">
        <f t="shared" si="7"/>
        <v/>
      </c>
      <c r="N96" s="49"/>
      <c r="O96" s="210"/>
      <c r="P96" s="211"/>
    </row>
    <row r="97" spans="2:16" ht="19.5">
      <c r="B97" s="14">
        <v>80</v>
      </c>
      <c r="C97" s="48"/>
      <c r="D97" s="15"/>
      <c r="E97" s="156"/>
      <c r="F97" s="16"/>
      <c r="G97" s="16"/>
      <c r="H97" s="64"/>
      <c r="I97" s="50" t="str">
        <f t="shared" si="5"/>
        <v/>
      </c>
      <c r="J97" s="48"/>
      <c r="K97" s="103" t="str">
        <f t="shared" si="6"/>
        <v/>
      </c>
      <c r="L97" s="17"/>
      <c r="M97" s="51" t="str">
        <f t="shared" si="7"/>
        <v/>
      </c>
      <c r="N97" s="49"/>
      <c r="O97" s="210"/>
      <c r="P97" s="211"/>
    </row>
    <row r="98" spans="2:16" ht="19.5">
      <c r="B98" s="14">
        <v>81</v>
      </c>
      <c r="C98" s="48"/>
      <c r="D98" s="15"/>
      <c r="E98" s="156"/>
      <c r="F98" s="16"/>
      <c r="G98" s="16"/>
      <c r="H98" s="64"/>
      <c r="I98" s="50" t="str">
        <f t="shared" si="5"/>
        <v/>
      </c>
      <c r="J98" s="48"/>
      <c r="K98" s="103" t="str">
        <f t="shared" si="6"/>
        <v/>
      </c>
      <c r="L98" s="17"/>
      <c r="M98" s="51" t="str">
        <f t="shared" si="7"/>
        <v/>
      </c>
      <c r="N98" s="49"/>
      <c r="O98" s="210"/>
      <c r="P98" s="211"/>
    </row>
    <row r="99" spans="2:16" ht="19.5">
      <c r="B99" s="14">
        <v>82</v>
      </c>
      <c r="C99" s="48"/>
      <c r="D99" s="15"/>
      <c r="E99" s="156"/>
      <c r="F99" s="16"/>
      <c r="G99" s="16"/>
      <c r="H99" s="64"/>
      <c r="I99" s="50" t="str">
        <f t="shared" si="5"/>
        <v/>
      </c>
      <c r="J99" s="48"/>
      <c r="K99" s="103" t="str">
        <f t="shared" si="6"/>
        <v/>
      </c>
      <c r="L99" s="17"/>
      <c r="M99" s="51" t="str">
        <f t="shared" si="7"/>
        <v/>
      </c>
      <c r="N99" s="49"/>
      <c r="O99" s="210"/>
      <c r="P99" s="211"/>
    </row>
    <row r="100" spans="2:16" ht="19.5">
      <c r="B100" s="14">
        <v>83</v>
      </c>
      <c r="C100" s="48"/>
      <c r="D100" s="15"/>
      <c r="E100" s="156"/>
      <c r="F100" s="16"/>
      <c r="G100" s="16"/>
      <c r="H100" s="64"/>
      <c r="I100" s="50" t="str">
        <f t="shared" si="5"/>
        <v/>
      </c>
      <c r="J100" s="48"/>
      <c r="K100" s="103" t="str">
        <f t="shared" si="6"/>
        <v/>
      </c>
      <c r="L100" s="17"/>
      <c r="M100" s="51" t="str">
        <f t="shared" si="7"/>
        <v/>
      </c>
      <c r="N100" s="49"/>
      <c r="O100" s="210"/>
      <c r="P100" s="211"/>
    </row>
    <row r="101" spans="2:16" ht="19.5">
      <c r="B101" s="14">
        <v>84</v>
      </c>
      <c r="C101" s="48"/>
      <c r="D101" s="15"/>
      <c r="E101" s="156"/>
      <c r="F101" s="16"/>
      <c r="G101" s="16"/>
      <c r="H101" s="64"/>
      <c r="I101" s="50" t="str">
        <f t="shared" si="5"/>
        <v/>
      </c>
      <c r="J101" s="48"/>
      <c r="K101" s="103" t="str">
        <f t="shared" si="6"/>
        <v/>
      </c>
      <c r="L101" s="17"/>
      <c r="M101" s="51" t="str">
        <f t="shared" si="7"/>
        <v/>
      </c>
      <c r="N101" s="49"/>
      <c r="O101" s="210"/>
      <c r="P101" s="211"/>
    </row>
    <row r="102" spans="2:16" ht="19.5">
      <c r="B102" s="14">
        <v>85</v>
      </c>
      <c r="C102" s="48"/>
      <c r="D102" s="15"/>
      <c r="E102" s="156"/>
      <c r="F102" s="16"/>
      <c r="G102" s="16"/>
      <c r="H102" s="64"/>
      <c r="I102" s="50" t="str">
        <f t="shared" si="5"/>
        <v/>
      </c>
      <c r="J102" s="48"/>
      <c r="K102" s="103" t="str">
        <f t="shared" si="6"/>
        <v/>
      </c>
      <c r="L102" s="17"/>
      <c r="M102" s="51" t="str">
        <f t="shared" si="7"/>
        <v/>
      </c>
      <c r="N102" s="49"/>
      <c r="O102" s="210"/>
      <c r="P102" s="211"/>
    </row>
    <row r="103" spans="2:16" ht="19.5">
      <c r="B103" s="14">
        <v>86</v>
      </c>
      <c r="C103" s="48"/>
      <c r="D103" s="15"/>
      <c r="E103" s="156"/>
      <c r="F103" s="16"/>
      <c r="G103" s="16"/>
      <c r="H103" s="64"/>
      <c r="I103" s="50" t="str">
        <f t="shared" si="5"/>
        <v/>
      </c>
      <c r="J103" s="48"/>
      <c r="K103" s="103" t="str">
        <f t="shared" si="6"/>
        <v/>
      </c>
      <c r="L103" s="17"/>
      <c r="M103" s="51" t="str">
        <f t="shared" si="7"/>
        <v/>
      </c>
      <c r="N103" s="49"/>
      <c r="O103" s="210"/>
      <c r="P103" s="211"/>
    </row>
    <row r="104" spans="2:16" ht="19.5">
      <c r="B104" s="14">
        <v>87</v>
      </c>
      <c r="C104" s="48"/>
      <c r="D104" s="15"/>
      <c r="E104" s="156"/>
      <c r="F104" s="16"/>
      <c r="G104" s="16"/>
      <c r="H104" s="64"/>
      <c r="I104" s="50" t="str">
        <f t="shared" si="5"/>
        <v/>
      </c>
      <c r="J104" s="48"/>
      <c r="K104" s="103" t="str">
        <f t="shared" si="6"/>
        <v/>
      </c>
      <c r="L104" s="17"/>
      <c r="M104" s="51" t="str">
        <f t="shared" si="7"/>
        <v/>
      </c>
      <c r="N104" s="49"/>
      <c r="O104" s="210"/>
      <c r="P104" s="211"/>
    </row>
    <row r="105" spans="2:16" ht="19.5">
      <c r="B105" s="14">
        <v>88</v>
      </c>
      <c r="C105" s="48"/>
      <c r="D105" s="15"/>
      <c r="E105" s="156"/>
      <c r="F105" s="16"/>
      <c r="G105" s="16"/>
      <c r="H105" s="64"/>
      <c r="I105" s="50" t="str">
        <f t="shared" si="5"/>
        <v/>
      </c>
      <c r="J105" s="48"/>
      <c r="K105" s="103" t="str">
        <f t="shared" si="6"/>
        <v/>
      </c>
      <c r="L105" s="17"/>
      <c r="M105" s="51" t="str">
        <f t="shared" si="7"/>
        <v/>
      </c>
      <c r="N105" s="49"/>
      <c r="O105" s="210"/>
      <c r="P105" s="211"/>
    </row>
    <row r="106" spans="2:16" ht="19.5">
      <c r="B106" s="14">
        <v>89</v>
      </c>
      <c r="C106" s="48"/>
      <c r="D106" s="15"/>
      <c r="E106" s="156"/>
      <c r="F106" s="16"/>
      <c r="G106" s="16"/>
      <c r="H106" s="64"/>
      <c r="I106" s="50" t="str">
        <f t="shared" si="5"/>
        <v/>
      </c>
      <c r="J106" s="48"/>
      <c r="K106" s="103" t="str">
        <f t="shared" si="6"/>
        <v/>
      </c>
      <c r="L106" s="17"/>
      <c r="M106" s="51" t="str">
        <f t="shared" si="7"/>
        <v/>
      </c>
      <c r="N106" s="49"/>
      <c r="O106" s="210"/>
      <c r="P106" s="211"/>
    </row>
    <row r="107" spans="2:16" ht="19.5">
      <c r="B107" s="14">
        <v>90</v>
      </c>
      <c r="C107" s="48"/>
      <c r="D107" s="15"/>
      <c r="E107" s="156"/>
      <c r="F107" s="16"/>
      <c r="G107" s="16"/>
      <c r="H107" s="64"/>
      <c r="I107" s="50" t="str">
        <f t="shared" si="5"/>
        <v/>
      </c>
      <c r="J107" s="48"/>
      <c r="K107" s="103" t="str">
        <f t="shared" si="6"/>
        <v/>
      </c>
      <c r="L107" s="17"/>
      <c r="M107" s="51" t="str">
        <f t="shared" si="7"/>
        <v/>
      </c>
      <c r="N107" s="49"/>
      <c r="O107" s="210"/>
      <c r="P107" s="211"/>
    </row>
    <row r="108" spans="2:16" ht="19.5">
      <c r="B108" s="14">
        <v>91</v>
      </c>
      <c r="C108" s="48"/>
      <c r="D108" s="15"/>
      <c r="E108" s="156"/>
      <c r="F108" s="16"/>
      <c r="G108" s="16"/>
      <c r="H108" s="64"/>
      <c r="I108" s="50" t="str">
        <f t="shared" si="5"/>
        <v/>
      </c>
      <c r="J108" s="48"/>
      <c r="K108" s="103" t="str">
        <f t="shared" si="6"/>
        <v/>
      </c>
      <c r="L108" s="17"/>
      <c r="M108" s="51" t="str">
        <f t="shared" si="7"/>
        <v/>
      </c>
      <c r="N108" s="49"/>
      <c r="O108" s="210"/>
      <c r="P108" s="211"/>
    </row>
    <row r="109" spans="2:16" ht="19.5">
      <c r="B109" s="14">
        <v>92</v>
      </c>
      <c r="C109" s="48"/>
      <c r="D109" s="15"/>
      <c r="E109" s="156"/>
      <c r="F109" s="16"/>
      <c r="G109" s="16"/>
      <c r="H109" s="64"/>
      <c r="I109" s="50" t="str">
        <f t="shared" si="5"/>
        <v/>
      </c>
      <c r="J109" s="48"/>
      <c r="K109" s="103" t="str">
        <f t="shared" si="6"/>
        <v/>
      </c>
      <c r="L109" s="17"/>
      <c r="M109" s="51" t="str">
        <f t="shared" si="7"/>
        <v/>
      </c>
      <c r="N109" s="49"/>
      <c r="O109" s="210"/>
      <c r="P109" s="211"/>
    </row>
    <row r="110" spans="2:16" ht="19.5">
      <c r="B110" s="14">
        <v>93</v>
      </c>
      <c r="C110" s="48"/>
      <c r="D110" s="15"/>
      <c r="E110" s="156"/>
      <c r="F110" s="16"/>
      <c r="G110" s="16"/>
      <c r="H110" s="64"/>
      <c r="I110" s="50" t="str">
        <f t="shared" si="5"/>
        <v/>
      </c>
      <c r="J110" s="48"/>
      <c r="K110" s="103" t="str">
        <f t="shared" si="6"/>
        <v/>
      </c>
      <c r="L110" s="17"/>
      <c r="M110" s="51" t="str">
        <f t="shared" si="7"/>
        <v/>
      </c>
      <c r="N110" s="49"/>
      <c r="O110" s="210"/>
      <c r="P110" s="211"/>
    </row>
    <row r="111" spans="2:16" ht="19.5">
      <c r="B111" s="14">
        <v>94</v>
      </c>
      <c r="C111" s="48"/>
      <c r="D111" s="15"/>
      <c r="E111" s="156"/>
      <c r="F111" s="16"/>
      <c r="G111" s="16"/>
      <c r="H111" s="64"/>
      <c r="I111" s="50" t="str">
        <f t="shared" si="5"/>
        <v/>
      </c>
      <c r="J111" s="48"/>
      <c r="K111" s="103" t="str">
        <f t="shared" si="6"/>
        <v/>
      </c>
      <c r="L111" s="17"/>
      <c r="M111" s="51" t="str">
        <f t="shared" si="7"/>
        <v/>
      </c>
      <c r="N111" s="49"/>
      <c r="O111" s="210"/>
      <c r="P111" s="211"/>
    </row>
    <row r="112" spans="2:16" ht="19.5">
      <c r="B112" s="14">
        <v>95</v>
      </c>
      <c r="C112" s="48"/>
      <c r="D112" s="15"/>
      <c r="E112" s="156"/>
      <c r="F112" s="16"/>
      <c r="G112" s="16"/>
      <c r="H112" s="64"/>
      <c r="I112" s="50" t="str">
        <f t="shared" si="5"/>
        <v/>
      </c>
      <c r="J112" s="48"/>
      <c r="K112" s="103" t="str">
        <f t="shared" si="6"/>
        <v/>
      </c>
      <c r="L112" s="17"/>
      <c r="M112" s="51" t="str">
        <f t="shared" si="7"/>
        <v/>
      </c>
      <c r="N112" s="49"/>
      <c r="O112" s="210"/>
      <c r="P112" s="211"/>
    </row>
    <row r="113" spans="2:16" ht="19.5">
      <c r="B113" s="14">
        <v>96</v>
      </c>
      <c r="C113" s="48"/>
      <c r="D113" s="15"/>
      <c r="E113" s="156"/>
      <c r="F113" s="16"/>
      <c r="G113" s="16"/>
      <c r="H113" s="64"/>
      <c r="I113" s="50" t="str">
        <f t="shared" si="5"/>
        <v/>
      </c>
      <c r="J113" s="48"/>
      <c r="K113" s="103" t="str">
        <f t="shared" si="6"/>
        <v/>
      </c>
      <c r="L113" s="17"/>
      <c r="M113" s="51" t="str">
        <f t="shared" si="7"/>
        <v/>
      </c>
      <c r="N113" s="49"/>
      <c r="O113" s="210"/>
      <c r="P113" s="211"/>
    </row>
    <row r="114" spans="2:16" ht="19.5">
      <c r="B114" s="14">
        <v>97</v>
      </c>
      <c r="C114" s="48"/>
      <c r="D114" s="15"/>
      <c r="E114" s="156"/>
      <c r="F114" s="16"/>
      <c r="G114" s="16"/>
      <c r="H114" s="64"/>
      <c r="I114" s="50" t="str">
        <f t="shared" si="5"/>
        <v/>
      </c>
      <c r="J114" s="48"/>
      <c r="K114" s="103" t="str">
        <f t="shared" si="6"/>
        <v/>
      </c>
      <c r="L114" s="17"/>
      <c r="M114" s="51" t="str">
        <f t="shared" si="7"/>
        <v/>
      </c>
      <c r="N114" s="49"/>
      <c r="O114" s="210"/>
      <c r="P114" s="211"/>
    </row>
    <row r="115" spans="2:16" ht="19.5">
      <c r="B115" s="14">
        <v>98</v>
      </c>
      <c r="C115" s="48"/>
      <c r="D115" s="15"/>
      <c r="E115" s="156"/>
      <c r="F115" s="16"/>
      <c r="G115" s="16"/>
      <c r="H115" s="64"/>
      <c r="I115" s="50" t="str">
        <f t="shared" si="5"/>
        <v/>
      </c>
      <c r="J115" s="48"/>
      <c r="K115" s="103" t="str">
        <f t="shared" si="6"/>
        <v/>
      </c>
      <c r="L115" s="17"/>
      <c r="M115" s="51" t="str">
        <f t="shared" si="7"/>
        <v/>
      </c>
      <c r="N115" s="49"/>
      <c r="O115" s="210"/>
      <c r="P115" s="211"/>
    </row>
    <row r="116" spans="2:16" ht="19.5">
      <c r="B116" s="14">
        <v>99</v>
      </c>
      <c r="C116" s="48"/>
      <c r="D116" s="15"/>
      <c r="E116" s="156"/>
      <c r="F116" s="16"/>
      <c r="G116" s="16"/>
      <c r="H116" s="64"/>
      <c r="I116" s="50" t="str">
        <f t="shared" si="5"/>
        <v/>
      </c>
      <c r="J116" s="48"/>
      <c r="K116" s="103" t="str">
        <f t="shared" si="6"/>
        <v/>
      </c>
      <c r="L116" s="17"/>
      <c r="M116" s="51" t="str">
        <f t="shared" si="7"/>
        <v/>
      </c>
      <c r="N116" s="49"/>
      <c r="O116" s="210"/>
      <c r="P116" s="211"/>
    </row>
    <row r="117" spans="2:16" ht="19.5">
      <c r="B117" s="14">
        <v>100</v>
      </c>
      <c r="C117" s="48"/>
      <c r="D117" s="15"/>
      <c r="E117" s="156"/>
      <c r="F117" s="16"/>
      <c r="G117" s="16"/>
      <c r="H117" s="64"/>
      <c r="I117" s="50" t="str">
        <f t="shared" si="5"/>
        <v/>
      </c>
      <c r="J117" s="48"/>
      <c r="K117" s="103" t="str">
        <f>IF($C117&lt;&gt;"",IF($J117="未作成（3月以上）",0.5,IF($J117="未作成（3月未満）",0.7,IF($J117="作成済",1,""))),"")</f>
        <v/>
      </c>
      <c r="L117" s="17"/>
      <c r="M117" s="51" t="str">
        <f t="shared" si="7"/>
        <v/>
      </c>
      <c r="N117" s="49"/>
      <c r="O117" s="210"/>
      <c r="P117" s="211"/>
    </row>
  </sheetData>
  <dataConsolidate/>
  <mergeCells count="113">
    <mergeCell ref="O21:P21"/>
    <mergeCell ref="O22:P22"/>
    <mergeCell ref="O23:P23"/>
    <mergeCell ref="O24:P24"/>
    <mergeCell ref="O25:P25"/>
    <mergeCell ref="F16:G16"/>
    <mergeCell ref="O31:P31"/>
    <mergeCell ref="O32:P32"/>
    <mergeCell ref="O33:P33"/>
    <mergeCell ref="O18:P18"/>
    <mergeCell ref="O17:P17"/>
    <mergeCell ref="O16:P16"/>
    <mergeCell ref="O19:P19"/>
    <mergeCell ref="O20:P20"/>
    <mergeCell ref="O51:P51"/>
    <mergeCell ref="O34:P34"/>
    <mergeCell ref="O35:P35"/>
    <mergeCell ref="O26:P26"/>
    <mergeCell ref="O27:P27"/>
    <mergeCell ref="O28:P28"/>
    <mergeCell ref="O29:P29"/>
    <mergeCell ref="O30:P30"/>
    <mergeCell ref="O41:P41"/>
    <mergeCell ref="O42:P42"/>
    <mergeCell ref="O46:P46"/>
    <mergeCell ref="O47:P47"/>
    <mergeCell ref="O48:P48"/>
    <mergeCell ref="O49:P49"/>
    <mergeCell ref="O50:P50"/>
    <mergeCell ref="O43:P43"/>
    <mergeCell ref="O44:P44"/>
    <mergeCell ref="O45:P45"/>
    <mergeCell ref="O36:P36"/>
    <mergeCell ref="O37:P37"/>
    <mergeCell ref="O38:P38"/>
    <mergeCell ref="O39:P39"/>
    <mergeCell ref="O40:P40"/>
    <mergeCell ref="O56:P56"/>
    <mergeCell ref="O57:P57"/>
    <mergeCell ref="O58:P58"/>
    <mergeCell ref="O59:P59"/>
    <mergeCell ref="O60:P60"/>
    <mergeCell ref="O52:P52"/>
    <mergeCell ref="O53:P53"/>
    <mergeCell ref="O54:P54"/>
    <mergeCell ref="O55:P55"/>
    <mergeCell ref="O66:P66"/>
    <mergeCell ref="O67:P67"/>
    <mergeCell ref="O68:P68"/>
    <mergeCell ref="O69:P69"/>
    <mergeCell ref="O70:P70"/>
    <mergeCell ref="O61:P61"/>
    <mergeCell ref="O62:P62"/>
    <mergeCell ref="O63:P63"/>
    <mergeCell ref="O64:P64"/>
    <mergeCell ref="O65:P65"/>
    <mergeCell ref="O76:P76"/>
    <mergeCell ref="O77:P77"/>
    <mergeCell ref="O78:P78"/>
    <mergeCell ref="O79:P79"/>
    <mergeCell ref="O80:P80"/>
    <mergeCell ref="O71:P71"/>
    <mergeCell ref="O72:P72"/>
    <mergeCell ref="O73:P73"/>
    <mergeCell ref="O74:P74"/>
    <mergeCell ref="O75:P75"/>
    <mergeCell ref="O86:P86"/>
    <mergeCell ref="O87:P87"/>
    <mergeCell ref="O88:P88"/>
    <mergeCell ref="O89:P89"/>
    <mergeCell ref="O90:P90"/>
    <mergeCell ref="O81:P81"/>
    <mergeCell ref="O82:P82"/>
    <mergeCell ref="O83:P83"/>
    <mergeCell ref="O84:P84"/>
    <mergeCell ref="O85:P85"/>
    <mergeCell ref="O103:P103"/>
    <mergeCell ref="O104:P104"/>
    <mergeCell ref="O105:P105"/>
    <mergeCell ref="O96:P96"/>
    <mergeCell ref="O97:P97"/>
    <mergeCell ref="O98:P98"/>
    <mergeCell ref="O99:P99"/>
    <mergeCell ref="O100:P100"/>
    <mergeCell ref="O91:P91"/>
    <mergeCell ref="O92:P92"/>
    <mergeCell ref="O93:P93"/>
    <mergeCell ref="O94:P94"/>
    <mergeCell ref="O95:P95"/>
    <mergeCell ref="E7:F7"/>
    <mergeCell ref="E6:F6"/>
    <mergeCell ref="F2:L4"/>
    <mergeCell ref="M2:M4"/>
    <mergeCell ref="F13:G13"/>
    <mergeCell ref="C10:C11"/>
    <mergeCell ref="D10:D11"/>
    <mergeCell ref="O116:P116"/>
    <mergeCell ref="O117:P117"/>
    <mergeCell ref="I9:I10"/>
    <mergeCell ref="L9:L10"/>
    <mergeCell ref="M9:M10"/>
    <mergeCell ref="O111:P111"/>
    <mergeCell ref="O112:P112"/>
    <mergeCell ref="O113:P113"/>
    <mergeCell ref="O114:P114"/>
    <mergeCell ref="O115:P115"/>
    <mergeCell ref="O106:P106"/>
    <mergeCell ref="O107:P107"/>
    <mergeCell ref="O108:P108"/>
    <mergeCell ref="O109:P109"/>
    <mergeCell ref="O110:P110"/>
    <mergeCell ref="O101:P101"/>
    <mergeCell ref="O102:P102"/>
  </mergeCells>
  <phoneticPr fontId="2"/>
  <dataValidations count="1">
    <dataValidation type="whole" allowBlank="1" showInputMessage="1" showErrorMessage="1" sqref="F18:G117">
      <formula1>1</formula1>
      <formula2>31</formula2>
    </dataValidation>
  </dataValidations>
  <pageMargins left="0.51181102362204722" right="0.51181102362204722" top="0.35433070866141736" bottom="0.35433070866141736" header="0.31496062992125984" footer="0"/>
  <pageSetup paperSize="9" scale="56" fitToHeight="0" orientation="landscape" blackAndWhite="1" r:id="rId1"/>
  <rowBreaks count="1" manualBreakCount="1">
    <brk id="47" max="16383"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リスト【入力例】!$B$3:$B$32</xm:f>
          </x14:formula1>
          <xm:sqref>C18:C117 F13</xm:sqref>
        </x14:dataValidation>
        <x14:dataValidation type="list" allowBlank="1" showInputMessage="1" showErrorMessage="1">
          <x14:formula1>
            <xm:f>リスト【入力例】!$K$3:$K$100</xm:f>
          </x14:formula1>
          <xm:sqref>C10</xm:sqref>
        </x14:dataValidation>
        <x14:dataValidation type="list" allowBlank="1" showInputMessage="1" showErrorMessage="1" error="何月分のデータか１～１２で入力してください。">
          <x14:formula1>
            <xm:f>リスト【入力例】!$J$3:$J$14</xm:f>
          </x14:formula1>
          <xm:sqref>D10</xm:sqref>
        </x14:dataValidation>
        <x14:dataValidation type="list" allowBlank="1" showInputMessage="1" showErrorMessage="1">
          <x14:formula1>
            <xm:f>リスト【入力例】!$G$3:$G$5</xm:f>
          </x14:formula1>
          <xm:sqref>L7</xm:sqref>
        </x14:dataValidation>
        <x14:dataValidation type="list" allowBlank="1" showInputMessage="1" showErrorMessage="1">
          <x14:formula1>
            <xm:f>リスト【入力例】!$H$3:$H$5</xm:f>
          </x14:formula1>
          <xm:sqref>J18:J117</xm:sqref>
        </x14:dataValidation>
        <x14:dataValidation type="list" allowBlank="1" showInputMessage="1" showErrorMessage="1">
          <x14:formula1>
            <xm:f>リスト【入力例】!$I$3:$I$4</xm:f>
          </x14:formula1>
          <xm:sqref>N18:N117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100"/>
  <sheetViews>
    <sheetView showGridLines="0" zoomScale="90" zoomScaleNormal="90" workbookViewId="0">
      <selection activeCell="O15" sqref="O15"/>
    </sheetView>
  </sheetViews>
  <sheetFormatPr defaultRowHeight="18.75"/>
  <cols>
    <col min="1" max="1" width="3.375" customWidth="1"/>
    <col min="2" max="2" width="14.125" bestFit="1" customWidth="1"/>
    <col min="3" max="3" width="2.625" style="69" customWidth="1"/>
    <col min="4" max="4" width="9" style="69" bestFit="1" customWidth="1"/>
    <col min="5" max="5" width="35.25" customWidth="1"/>
    <col min="6" max="6" width="2.875" style="69" customWidth="1"/>
    <col min="7" max="7" width="15.125" bestFit="1" customWidth="1"/>
    <col min="8" max="8" width="18.375" bestFit="1" customWidth="1"/>
    <col min="9" max="9" width="15.125" bestFit="1" customWidth="1"/>
    <col min="10" max="10" width="5.375" bestFit="1" customWidth="1"/>
    <col min="11" max="11" width="9.625" bestFit="1" customWidth="1"/>
  </cols>
  <sheetData>
    <row r="1" spans="1:11" ht="41.25" customHeight="1" thickBot="1">
      <c r="B1" s="158" t="s">
        <v>50</v>
      </c>
      <c r="C1" s="159"/>
      <c r="D1" s="159"/>
      <c r="E1" s="158"/>
      <c r="F1" s="159"/>
      <c r="G1" s="158"/>
      <c r="H1" s="158"/>
      <c r="I1" s="158"/>
      <c r="J1" s="158"/>
      <c r="K1" s="158"/>
    </row>
    <row r="2" spans="1:11" ht="34.5" customHeight="1">
      <c r="A2" s="2"/>
      <c r="B2" s="102" t="s">
        <v>38</v>
      </c>
      <c r="C2" s="70"/>
      <c r="D2" s="3" t="s">
        <v>20</v>
      </c>
      <c r="E2" s="53" t="s">
        <v>51</v>
      </c>
      <c r="F2" s="70"/>
      <c r="G2" s="97" t="s">
        <v>45</v>
      </c>
      <c r="H2" s="97" t="s">
        <v>42</v>
      </c>
      <c r="I2" s="98" t="s">
        <v>49</v>
      </c>
      <c r="J2" s="99" t="s">
        <v>9</v>
      </c>
      <c r="K2" s="100" t="s">
        <v>8</v>
      </c>
    </row>
    <row r="3" spans="1:11" ht="19.5" customHeight="1">
      <c r="A3" s="2">
        <v>1</v>
      </c>
      <c r="B3" s="18" t="s">
        <v>69</v>
      </c>
      <c r="C3" s="71"/>
      <c r="D3" s="3" t="s">
        <v>0</v>
      </c>
      <c r="E3" s="104" t="s">
        <v>92</v>
      </c>
      <c r="F3" s="71"/>
      <c r="G3" s="75" t="s">
        <v>4</v>
      </c>
      <c r="H3" s="75" t="s">
        <v>67</v>
      </c>
      <c r="I3" s="79" t="s">
        <v>5</v>
      </c>
      <c r="J3" s="226">
        <v>1</v>
      </c>
      <c r="K3" s="224">
        <v>2020</v>
      </c>
    </row>
    <row r="4" spans="1:11" ht="19.5">
      <c r="A4" s="2">
        <v>2</v>
      </c>
      <c r="B4" s="18" t="s">
        <v>86</v>
      </c>
      <c r="C4" s="71"/>
      <c r="D4" s="3" t="s">
        <v>21</v>
      </c>
      <c r="E4" s="53" t="s">
        <v>65</v>
      </c>
      <c r="F4" s="71"/>
      <c r="G4" s="75" t="s">
        <v>3</v>
      </c>
      <c r="H4" s="75" t="s">
        <v>6</v>
      </c>
      <c r="I4" s="80" t="s">
        <v>7</v>
      </c>
      <c r="J4" s="226">
        <v>2</v>
      </c>
      <c r="K4" s="225">
        <v>2021</v>
      </c>
    </row>
    <row r="5" spans="1:11" ht="19.5">
      <c r="A5" s="2">
        <v>3</v>
      </c>
      <c r="B5" s="18" t="s">
        <v>98</v>
      </c>
      <c r="C5" s="71"/>
      <c r="D5" s="3" t="s">
        <v>22</v>
      </c>
      <c r="E5" s="53" t="s">
        <v>89</v>
      </c>
      <c r="F5" s="71"/>
      <c r="G5" s="76" t="s">
        <v>10</v>
      </c>
      <c r="H5" s="76" t="s">
        <v>11</v>
      </c>
      <c r="I5" s="60"/>
      <c r="J5" s="226">
        <v>3</v>
      </c>
      <c r="K5" s="225">
        <v>2022</v>
      </c>
    </row>
    <row r="6" spans="1:11" ht="19.5">
      <c r="A6" s="2">
        <v>4</v>
      </c>
      <c r="B6" s="18" t="s">
        <v>100</v>
      </c>
      <c r="C6" s="71"/>
      <c r="D6" s="3" t="s">
        <v>34</v>
      </c>
      <c r="E6" s="53" t="s">
        <v>90</v>
      </c>
      <c r="F6" s="71"/>
      <c r="G6" s="1"/>
      <c r="H6" s="1"/>
      <c r="I6" s="1"/>
      <c r="J6" s="226">
        <v>4</v>
      </c>
      <c r="K6" s="225">
        <v>2023</v>
      </c>
    </row>
    <row r="7" spans="1:11" ht="19.5">
      <c r="A7" s="2">
        <v>5</v>
      </c>
      <c r="B7" s="18" t="s">
        <v>71</v>
      </c>
      <c r="C7" s="71"/>
      <c r="D7" s="3" t="s">
        <v>35</v>
      </c>
      <c r="E7" s="53" t="s">
        <v>91</v>
      </c>
      <c r="F7" s="71"/>
      <c r="G7" s="1"/>
      <c r="H7" s="1"/>
      <c r="I7" s="1"/>
      <c r="J7" s="226">
        <v>5</v>
      </c>
      <c r="K7" s="225">
        <v>2024</v>
      </c>
    </row>
    <row r="8" spans="1:11" ht="19.5">
      <c r="A8" s="2">
        <v>6</v>
      </c>
      <c r="B8" s="18"/>
      <c r="C8" s="71"/>
      <c r="D8" s="101" t="s">
        <v>41</v>
      </c>
      <c r="E8" s="53" t="s">
        <v>52</v>
      </c>
      <c r="F8" s="71"/>
      <c r="G8" s="1"/>
      <c r="H8" s="1"/>
      <c r="I8" s="1"/>
      <c r="J8" s="226">
        <v>6</v>
      </c>
      <c r="K8" s="225">
        <v>2025</v>
      </c>
    </row>
    <row r="9" spans="1:11" ht="19.5">
      <c r="A9" s="2">
        <v>7</v>
      </c>
      <c r="B9" s="18"/>
      <c r="C9" s="71"/>
      <c r="D9" s="3" t="s">
        <v>37</v>
      </c>
      <c r="E9" s="53" t="s">
        <v>66</v>
      </c>
      <c r="F9" s="71"/>
      <c r="G9" s="1"/>
      <c r="H9" s="1"/>
      <c r="I9" s="1"/>
      <c r="J9" s="226">
        <v>7</v>
      </c>
      <c r="K9" s="225">
        <v>2026</v>
      </c>
    </row>
    <row r="10" spans="1:11" ht="19.5">
      <c r="A10" s="2">
        <v>8</v>
      </c>
      <c r="B10" s="18"/>
      <c r="C10" s="71"/>
      <c r="D10" s="71"/>
      <c r="E10" s="1"/>
      <c r="F10" s="2"/>
      <c r="G10" s="1"/>
      <c r="J10" s="226">
        <v>8</v>
      </c>
      <c r="K10" s="225">
        <v>2027</v>
      </c>
    </row>
    <row r="11" spans="1:11" ht="19.5">
      <c r="A11" s="2">
        <v>9</v>
      </c>
      <c r="B11" s="18"/>
      <c r="C11" s="71"/>
      <c r="D11" s="71"/>
      <c r="E11" s="1"/>
      <c r="F11" s="2"/>
      <c r="G11" s="1"/>
      <c r="J11" s="226">
        <v>9</v>
      </c>
      <c r="K11" s="225">
        <v>2028</v>
      </c>
    </row>
    <row r="12" spans="1:11" ht="19.5">
      <c r="A12" s="2">
        <v>10</v>
      </c>
      <c r="B12" s="18"/>
      <c r="C12" s="71"/>
      <c r="D12" s="71"/>
      <c r="E12" s="4"/>
      <c r="F12" s="73"/>
      <c r="G12" s="4"/>
      <c r="J12" s="226">
        <v>10</v>
      </c>
      <c r="K12" s="225">
        <v>2029</v>
      </c>
    </row>
    <row r="13" spans="1:11" ht="19.5">
      <c r="A13" s="2">
        <v>11</v>
      </c>
      <c r="B13" s="18"/>
      <c r="C13" s="71"/>
      <c r="D13" s="71"/>
      <c r="E13" s="4"/>
      <c r="F13" s="74"/>
      <c r="G13" s="4"/>
      <c r="J13" s="226">
        <v>11</v>
      </c>
      <c r="K13" s="225">
        <v>2030</v>
      </c>
    </row>
    <row r="14" spans="1:11" ht="19.5">
      <c r="A14" s="2">
        <v>12</v>
      </c>
      <c r="B14" s="18"/>
      <c r="C14" s="71"/>
      <c r="D14" s="71"/>
      <c r="E14" s="60"/>
      <c r="F14" s="73"/>
      <c r="G14" s="4"/>
      <c r="J14" s="227">
        <v>12</v>
      </c>
      <c r="K14" s="225">
        <v>2031</v>
      </c>
    </row>
    <row r="15" spans="1:11" ht="19.5">
      <c r="A15" s="2">
        <v>13</v>
      </c>
      <c r="B15" s="18"/>
      <c r="C15" s="71"/>
      <c r="D15" s="71"/>
      <c r="J15" s="77"/>
      <c r="K15" s="225">
        <v>2032</v>
      </c>
    </row>
    <row r="16" spans="1:11" ht="19.5">
      <c r="A16" s="2">
        <v>14</v>
      </c>
      <c r="B16" s="18"/>
      <c r="C16" s="71"/>
      <c r="D16" s="71"/>
      <c r="J16" s="77"/>
      <c r="K16" s="225">
        <v>2033</v>
      </c>
    </row>
    <row r="17" spans="1:11" ht="19.5">
      <c r="A17" s="2">
        <v>15</v>
      </c>
      <c r="B17" s="18"/>
      <c r="C17" s="71"/>
      <c r="D17" s="71"/>
      <c r="J17" s="77"/>
      <c r="K17" s="225">
        <v>2034</v>
      </c>
    </row>
    <row r="18" spans="1:11" ht="19.5">
      <c r="A18" s="2">
        <v>16</v>
      </c>
      <c r="B18" s="18"/>
      <c r="C18" s="71"/>
      <c r="D18" s="71"/>
      <c r="J18" s="77"/>
      <c r="K18" s="225">
        <v>2035</v>
      </c>
    </row>
    <row r="19" spans="1:11" ht="19.5">
      <c r="A19" s="2">
        <v>17</v>
      </c>
      <c r="B19" s="18"/>
      <c r="C19" s="71"/>
      <c r="D19" s="71"/>
      <c r="J19" s="77"/>
      <c r="K19" s="225">
        <v>2036</v>
      </c>
    </row>
    <row r="20" spans="1:11" ht="19.5">
      <c r="A20" s="2">
        <v>18</v>
      </c>
      <c r="B20" s="18"/>
      <c r="C20" s="71"/>
      <c r="D20" s="71"/>
      <c r="J20" s="77"/>
      <c r="K20" s="225">
        <v>2037</v>
      </c>
    </row>
    <row r="21" spans="1:11" ht="19.5">
      <c r="A21" s="2">
        <v>19</v>
      </c>
      <c r="B21" s="18"/>
      <c r="C21" s="71"/>
      <c r="D21" s="71"/>
      <c r="J21" s="77"/>
      <c r="K21" s="225">
        <v>2038</v>
      </c>
    </row>
    <row r="22" spans="1:11" ht="19.5">
      <c r="A22" s="2">
        <v>20</v>
      </c>
      <c r="B22" s="18"/>
      <c r="C22" s="71"/>
      <c r="D22" s="71"/>
      <c r="J22" s="77"/>
      <c r="K22" s="225">
        <v>2039</v>
      </c>
    </row>
    <row r="23" spans="1:11" ht="19.5">
      <c r="A23" s="2">
        <v>21</v>
      </c>
      <c r="B23" s="18"/>
      <c r="C23" s="71"/>
      <c r="D23" s="71"/>
      <c r="J23" s="77"/>
      <c r="K23" s="225">
        <v>2040</v>
      </c>
    </row>
    <row r="24" spans="1:11" ht="19.5">
      <c r="A24" s="2">
        <v>22</v>
      </c>
      <c r="B24" s="18"/>
      <c r="C24" s="71"/>
      <c r="D24" s="71"/>
      <c r="J24" s="77"/>
      <c r="K24" s="225">
        <v>2041</v>
      </c>
    </row>
    <row r="25" spans="1:11" ht="19.5">
      <c r="A25" s="2">
        <v>23</v>
      </c>
      <c r="B25" s="18"/>
      <c r="C25" s="71"/>
      <c r="D25" s="71"/>
      <c r="J25" s="77"/>
      <c r="K25" s="225">
        <v>2042</v>
      </c>
    </row>
    <row r="26" spans="1:11" ht="19.5">
      <c r="A26" s="2">
        <v>24</v>
      </c>
      <c r="B26" s="18"/>
      <c r="C26" s="71"/>
      <c r="D26" s="71"/>
      <c r="J26" s="77"/>
      <c r="K26" s="225">
        <v>2043</v>
      </c>
    </row>
    <row r="27" spans="1:11" ht="19.5">
      <c r="A27" s="2">
        <v>25</v>
      </c>
      <c r="B27" s="18"/>
      <c r="C27" s="71"/>
      <c r="D27" s="71"/>
      <c r="J27" s="77"/>
      <c r="K27" s="225">
        <v>2044</v>
      </c>
    </row>
    <row r="28" spans="1:11" ht="19.5">
      <c r="A28" s="2">
        <v>26</v>
      </c>
      <c r="B28" s="18"/>
      <c r="C28" s="71"/>
      <c r="D28" s="71"/>
      <c r="J28" s="77"/>
      <c r="K28" s="225">
        <v>2045</v>
      </c>
    </row>
    <row r="29" spans="1:11" ht="19.5">
      <c r="A29" s="2">
        <v>27</v>
      </c>
      <c r="B29" s="18"/>
      <c r="C29" s="71"/>
      <c r="D29" s="71"/>
      <c r="J29" s="77"/>
      <c r="K29" s="225">
        <v>2046</v>
      </c>
    </row>
    <row r="30" spans="1:11" ht="19.5">
      <c r="A30" s="2">
        <v>28</v>
      </c>
      <c r="B30" s="18"/>
      <c r="C30" s="71"/>
      <c r="D30" s="71"/>
      <c r="J30" s="77"/>
      <c r="K30" s="225">
        <v>2047</v>
      </c>
    </row>
    <row r="31" spans="1:11" ht="19.5">
      <c r="A31" s="2">
        <v>29</v>
      </c>
      <c r="B31" s="18"/>
      <c r="C31" s="71"/>
      <c r="D31" s="71"/>
      <c r="J31" s="77"/>
      <c r="K31" s="225">
        <v>2048</v>
      </c>
    </row>
    <row r="32" spans="1:11" ht="19.5" thickBot="1">
      <c r="A32" s="2">
        <v>30</v>
      </c>
      <c r="B32" s="19"/>
      <c r="C32" s="72"/>
      <c r="D32" s="72"/>
      <c r="J32" s="77"/>
      <c r="K32" s="225">
        <v>2049</v>
      </c>
    </row>
    <row r="33" spans="10:11">
      <c r="J33" s="77"/>
      <c r="K33" s="225">
        <v>2050</v>
      </c>
    </row>
    <row r="34" spans="10:11">
      <c r="J34" s="77"/>
      <c r="K34" s="225">
        <v>2051</v>
      </c>
    </row>
    <row r="35" spans="10:11">
      <c r="J35" s="77"/>
      <c r="K35" s="225">
        <v>2052</v>
      </c>
    </row>
    <row r="36" spans="10:11">
      <c r="J36" s="77"/>
      <c r="K36" s="225">
        <v>2053</v>
      </c>
    </row>
    <row r="37" spans="10:11">
      <c r="J37" s="77"/>
      <c r="K37" s="225">
        <v>2054</v>
      </c>
    </row>
    <row r="38" spans="10:11">
      <c r="J38" s="77"/>
      <c r="K38" s="225">
        <v>2055</v>
      </c>
    </row>
    <row r="39" spans="10:11">
      <c r="J39" s="77"/>
      <c r="K39" s="225">
        <v>2056</v>
      </c>
    </row>
    <row r="40" spans="10:11">
      <c r="J40" s="77"/>
      <c r="K40" s="225">
        <v>2057</v>
      </c>
    </row>
    <row r="41" spans="10:11">
      <c r="J41" s="77"/>
      <c r="K41" s="225">
        <v>2058</v>
      </c>
    </row>
    <row r="42" spans="10:11">
      <c r="J42" s="77"/>
      <c r="K42" s="225">
        <v>2059</v>
      </c>
    </row>
    <row r="43" spans="10:11">
      <c r="J43" s="77"/>
      <c r="K43" s="225">
        <v>2060</v>
      </c>
    </row>
    <row r="44" spans="10:11">
      <c r="J44" s="77"/>
      <c r="K44" s="225">
        <v>2061</v>
      </c>
    </row>
    <row r="45" spans="10:11">
      <c r="J45" s="77"/>
      <c r="K45" s="225">
        <v>2062</v>
      </c>
    </row>
    <row r="46" spans="10:11">
      <c r="J46" s="77"/>
      <c r="K46" s="225">
        <v>2063</v>
      </c>
    </row>
    <row r="47" spans="10:11">
      <c r="J47" s="77"/>
      <c r="K47" s="225">
        <v>2064</v>
      </c>
    </row>
    <row r="48" spans="10:11">
      <c r="J48" s="77"/>
      <c r="K48" s="225">
        <v>2065</v>
      </c>
    </row>
    <row r="49" spans="10:11">
      <c r="J49" s="77"/>
      <c r="K49" s="225">
        <v>2066</v>
      </c>
    </row>
    <row r="50" spans="10:11">
      <c r="J50" s="77"/>
      <c r="K50" s="225">
        <v>2067</v>
      </c>
    </row>
    <row r="51" spans="10:11">
      <c r="J51" s="77"/>
      <c r="K51" s="225">
        <v>2068</v>
      </c>
    </row>
    <row r="52" spans="10:11">
      <c r="J52" s="78"/>
      <c r="K52" s="225">
        <v>2069</v>
      </c>
    </row>
    <row r="53" spans="10:11">
      <c r="J53" s="78"/>
      <c r="K53" s="225">
        <v>2070</v>
      </c>
    </row>
    <row r="54" spans="10:11">
      <c r="J54" s="78"/>
      <c r="K54" s="225">
        <v>2071</v>
      </c>
    </row>
    <row r="55" spans="10:11">
      <c r="J55" s="78"/>
      <c r="K55" s="225">
        <v>2072</v>
      </c>
    </row>
    <row r="56" spans="10:11">
      <c r="J56" s="78"/>
      <c r="K56" s="225">
        <v>2073</v>
      </c>
    </row>
    <row r="57" spans="10:11">
      <c r="J57" s="78"/>
      <c r="K57" s="225">
        <v>2074</v>
      </c>
    </row>
    <row r="58" spans="10:11">
      <c r="J58" s="78"/>
      <c r="K58" s="225">
        <v>2075</v>
      </c>
    </row>
    <row r="59" spans="10:11">
      <c r="J59" s="78"/>
      <c r="K59" s="225">
        <v>2076</v>
      </c>
    </row>
    <row r="60" spans="10:11">
      <c r="J60" s="78"/>
      <c r="K60" s="225">
        <v>2077</v>
      </c>
    </row>
    <row r="61" spans="10:11">
      <c r="J61" s="78"/>
      <c r="K61" s="225">
        <v>2078</v>
      </c>
    </row>
    <row r="62" spans="10:11">
      <c r="J62" s="78"/>
      <c r="K62" s="225">
        <v>2079</v>
      </c>
    </row>
    <row r="63" spans="10:11">
      <c r="J63" s="78"/>
      <c r="K63" s="225">
        <v>2080</v>
      </c>
    </row>
    <row r="64" spans="10:11">
      <c r="J64" s="78"/>
      <c r="K64" s="225">
        <v>2081</v>
      </c>
    </row>
    <row r="65" spans="10:11">
      <c r="J65" s="78"/>
      <c r="K65" s="225">
        <v>2082</v>
      </c>
    </row>
    <row r="66" spans="10:11">
      <c r="J66" s="78"/>
      <c r="K66" s="225">
        <v>2083</v>
      </c>
    </row>
    <row r="67" spans="10:11">
      <c r="J67" s="78"/>
      <c r="K67" s="225">
        <v>2084</v>
      </c>
    </row>
    <row r="68" spans="10:11">
      <c r="J68" s="78"/>
      <c r="K68" s="225">
        <v>2085</v>
      </c>
    </row>
    <row r="69" spans="10:11">
      <c r="J69" s="78"/>
      <c r="K69" s="225">
        <v>2086</v>
      </c>
    </row>
    <row r="70" spans="10:11">
      <c r="J70" s="78"/>
      <c r="K70" s="225">
        <v>2087</v>
      </c>
    </row>
    <row r="71" spans="10:11">
      <c r="J71" s="78"/>
      <c r="K71" s="225">
        <v>2088</v>
      </c>
    </row>
    <row r="72" spans="10:11">
      <c r="J72" s="78"/>
      <c r="K72" s="225">
        <v>2089</v>
      </c>
    </row>
    <row r="73" spans="10:11">
      <c r="J73" s="78"/>
      <c r="K73" s="225">
        <v>2090</v>
      </c>
    </row>
    <row r="74" spans="10:11">
      <c r="J74" s="78"/>
      <c r="K74" s="225">
        <v>2091</v>
      </c>
    </row>
    <row r="75" spans="10:11">
      <c r="J75" s="78"/>
      <c r="K75" s="225">
        <v>2092</v>
      </c>
    </row>
    <row r="76" spans="10:11">
      <c r="J76" s="78"/>
      <c r="K76" s="225">
        <v>2093</v>
      </c>
    </row>
    <row r="77" spans="10:11">
      <c r="J77" s="78"/>
      <c r="K77" s="225">
        <v>2094</v>
      </c>
    </row>
    <row r="78" spans="10:11">
      <c r="J78" s="78"/>
      <c r="K78" s="225">
        <v>2095</v>
      </c>
    </row>
    <row r="79" spans="10:11">
      <c r="J79" s="78"/>
      <c r="K79" s="225">
        <v>2096</v>
      </c>
    </row>
    <row r="80" spans="10:11">
      <c r="J80" s="78"/>
      <c r="K80" s="225">
        <v>2097</v>
      </c>
    </row>
    <row r="81" spans="10:11">
      <c r="J81" s="78"/>
      <c r="K81" s="225">
        <v>2098</v>
      </c>
    </row>
    <row r="82" spans="10:11">
      <c r="J82" s="78"/>
      <c r="K82" s="225">
        <v>2099</v>
      </c>
    </row>
    <row r="83" spans="10:11">
      <c r="J83" s="78"/>
      <c r="K83" s="225">
        <v>2100</v>
      </c>
    </row>
    <row r="84" spans="10:11">
      <c r="J84" s="78"/>
      <c r="K84" s="225">
        <v>2101</v>
      </c>
    </row>
    <row r="85" spans="10:11">
      <c r="J85" s="78"/>
      <c r="K85" s="225">
        <v>2102</v>
      </c>
    </row>
    <row r="86" spans="10:11">
      <c r="J86" s="78"/>
      <c r="K86" s="225">
        <v>2103</v>
      </c>
    </row>
    <row r="87" spans="10:11">
      <c r="J87" s="78"/>
      <c r="K87" s="225">
        <v>2104</v>
      </c>
    </row>
    <row r="88" spans="10:11">
      <c r="J88" s="78"/>
      <c r="K88" s="225">
        <v>2105</v>
      </c>
    </row>
    <row r="89" spans="10:11">
      <c r="J89" s="78"/>
      <c r="K89" s="225">
        <v>2106</v>
      </c>
    </row>
    <row r="90" spans="10:11">
      <c r="J90" s="78"/>
      <c r="K90" s="225">
        <v>2107</v>
      </c>
    </row>
    <row r="91" spans="10:11">
      <c r="J91" s="78"/>
      <c r="K91" s="225">
        <v>2108</v>
      </c>
    </row>
    <row r="92" spans="10:11">
      <c r="J92" s="78"/>
      <c r="K92" s="225">
        <v>2109</v>
      </c>
    </row>
    <row r="93" spans="10:11">
      <c r="J93" s="78"/>
      <c r="K93" s="225">
        <v>2110</v>
      </c>
    </row>
    <row r="94" spans="10:11">
      <c r="J94" s="78"/>
      <c r="K94" s="225">
        <v>2111</v>
      </c>
    </row>
    <row r="95" spans="10:11">
      <c r="J95" s="78"/>
      <c r="K95" s="225">
        <v>2112</v>
      </c>
    </row>
    <row r="96" spans="10:11">
      <c r="J96" s="78"/>
      <c r="K96" s="225">
        <v>2113</v>
      </c>
    </row>
    <row r="97" spans="10:11">
      <c r="J97" s="78"/>
      <c r="K97" s="225">
        <v>2114</v>
      </c>
    </row>
    <row r="98" spans="10:11">
      <c r="J98" s="78"/>
      <c r="K98" s="225">
        <v>2115</v>
      </c>
    </row>
    <row r="99" spans="10:11">
      <c r="J99" s="78"/>
      <c r="K99" s="225">
        <v>2116</v>
      </c>
    </row>
    <row r="100" spans="10:11">
      <c r="J100" s="78"/>
      <c r="K100" s="225">
        <v>2117</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（第９号様式）請求額通知書【入力例】</vt:lpstr>
      <vt:lpstr>（請求額通知書第１号様式）委託入所者一覧表【入力例】</vt:lpstr>
      <vt:lpstr>施設用作成シート【入力例】</vt:lpstr>
      <vt:lpstr>リスト【入力例】</vt:lpstr>
      <vt:lpstr>'（請求額通知書第１号様式）委託入所者一覧表【入力例】'!Print_Area</vt:lpstr>
      <vt:lpstr>'（第９号様式）請求額通知書【入力例】'!Print_Area</vt:lpstr>
      <vt:lpstr>施設用作成シート【入力例】!Print_Area</vt:lpstr>
      <vt:lpstr>名簿一覧</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庄司 巨樹</dc:creator>
  <cp:lastModifiedBy>470.庄司　巨樹</cp:lastModifiedBy>
  <cp:lastPrinted>2020-09-08T22:19:33Z</cp:lastPrinted>
  <dcterms:created xsi:type="dcterms:W3CDTF">2020-05-08T00:09:32Z</dcterms:created>
  <dcterms:modified xsi:type="dcterms:W3CDTF">2022-02-22T06:04:06Z</dcterms:modified>
</cp:coreProperties>
</file>