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92609\Desktop\要領改正\HP用\"/>
    </mc:Choice>
  </mc:AlternateContent>
  <xr:revisionPtr revIDLastSave="0" documentId="13_ncr:1_{844E3E61-C4A4-4D8D-9DE4-94EC05B9C48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３-１農産物直売" sheetId="19" r:id="rId1"/>
    <sheet name="3-1記載例" sheetId="10" r:id="rId2"/>
  </sheets>
  <definedNames>
    <definedName name="_xlnm.Print_Area" localSheetId="1">'3-1記載例'!$B$1:$Q$54</definedName>
    <definedName name="_xlnm.Print_Area" localSheetId="0">'３-１農産物直売'!$A$1:$K$53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" i="10" l="1"/>
  <c r="N12" i="10"/>
  <c r="R11" i="10"/>
  <c r="I11" i="10"/>
  <c r="N11" i="10"/>
  <c r="N10" i="10"/>
  <c r="I12" i="10"/>
  <c r="R12" i="10" s="1"/>
  <c r="I10" i="10"/>
  <c r="R10" i="10" s="1"/>
  <c r="I9" i="10"/>
  <c r="R9" i="10" s="1"/>
  <c r="I8" i="10"/>
  <c r="R8" i="10" s="1"/>
  <c r="I7" i="10"/>
  <c r="R7" i="10" s="1"/>
  <c r="N9" i="10"/>
  <c r="N7" i="10"/>
  <c r="O37" i="10" l="1"/>
  <c r="O36" i="10"/>
  <c r="O39" i="10"/>
  <c r="O38" i="10"/>
  <c r="O35" i="10"/>
  <c r="O34" i="10"/>
  <c r="O33" i="10"/>
  <c r="O14" i="10"/>
  <c r="O12" i="10"/>
  <c r="O11" i="10"/>
  <c r="O10" i="10"/>
  <c r="O8" i="10"/>
  <c r="O9" i="10"/>
  <c r="O13" i="10"/>
  <c r="I6" i="19"/>
  <c r="O47" i="10"/>
  <c r="O46" i="10"/>
  <c r="O45" i="10"/>
  <c r="O44" i="10"/>
  <c r="O43" i="10"/>
  <c r="O42" i="10"/>
  <c r="O41" i="10"/>
  <c r="O40" i="10"/>
  <c r="O32" i="10"/>
  <c r="O31" i="10"/>
  <c r="O30" i="10"/>
  <c r="O29" i="10"/>
  <c r="O28" i="10"/>
  <c r="O27" i="10"/>
  <c r="O26" i="10"/>
  <c r="O25" i="10"/>
  <c r="O24" i="10"/>
  <c r="O23" i="10"/>
  <c r="O22" i="10"/>
  <c r="O21" i="10"/>
  <c r="O20" i="10"/>
  <c r="O19" i="10"/>
  <c r="O18" i="10"/>
  <c r="O17" i="10"/>
  <c r="O16" i="10"/>
  <c r="O15" i="10"/>
  <c r="O7" i="10"/>
  <c r="I47" i="19"/>
  <c r="I46" i="19"/>
  <c r="I45" i="19"/>
  <c r="I44" i="19"/>
  <c r="I43" i="19"/>
  <c r="I42" i="19"/>
  <c r="I41" i="19"/>
  <c r="I40" i="19"/>
  <c r="I39" i="19"/>
  <c r="I38" i="19"/>
  <c r="I37" i="19"/>
  <c r="I36" i="19"/>
  <c r="I35" i="19"/>
  <c r="I34" i="19"/>
  <c r="I33" i="19"/>
  <c r="I32" i="19"/>
  <c r="I31" i="19"/>
  <c r="I30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13" i="19"/>
  <c r="I12" i="19"/>
  <c r="I11" i="19"/>
  <c r="I10" i="19"/>
  <c r="I9" i="19"/>
  <c r="I8" i="19"/>
  <c r="I7" i="19"/>
  <c r="O48" i="10" l="1"/>
</calcChain>
</file>

<file path=xl/sharedStrings.xml><?xml version="1.0" encoding="utf-8"?>
<sst xmlns="http://schemas.openxmlformats.org/spreadsheetml/2006/main" count="321" uniqueCount="59">
  <si>
    <t>仕入単価</t>
    <rPh sb="0" eb="2">
      <t>シイレ</t>
    </rPh>
    <rPh sb="2" eb="4">
      <t>タンカ</t>
    </rPh>
    <phoneticPr fontId="4"/>
  </si>
  <si>
    <t>販売品目</t>
    <rPh sb="0" eb="2">
      <t>ハンバイ</t>
    </rPh>
    <rPh sb="2" eb="4">
      <t>ヒンモク</t>
    </rPh>
    <phoneticPr fontId="5"/>
  </si>
  <si>
    <t>販売時期</t>
    <rPh sb="0" eb="2">
      <t>ハンバイ</t>
    </rPh>
    <rPh sb="2" eb="4">
      <t>ジキ</t>
    </rPh>
    <phoneticPr fontId="5"/>
  </si>
  <si>
    <t>販売金額（円）</t>
    <rPh sb="0" eb="2">
      <t>ハンバイ</t>
    </rPh>
    <rPh sb="2" eb="4">
      <t>キンガク</t>
    </rPh>
    <rPh sb="5" eb="6">
      <t>エン</t>
    </rPh>
    <phoneticPr fontId="5"/>
  </si>
  <si>
    <t>円</t>
    <rPh sb="0" eb="1">
      <t>エン</t>
    </rPh>
    <phoneticPr fontId="5"/>
  </si>
  <si>
    <t>合　計</t>
    <rPh sb="0" eb="1">
      <t>ゴウ</t>
    </rPh>
    <rPh sb="2" eb="3">
      <t>ケイ</t>
    </rPh>
    <phoneticPr fontId="5"/>
  </si>
  <si>
    <t>※網掛け欄は販売金額合計を記入（自動計算）</t>
    <rPh sb="1" eb="3">
      <t>アミカ</t>
    </rPh>
    <rPh sb="4" eb="5">
      <t>ラン</t>
    </rPh>
    <rPh sb="6" eb="8">
      <t>ハンバイ</t>
    </rPh>
    <rPh sb="8" eb="10">
      <t>キンガク</t>
    </rPh>
    <rPh sb="10" eb="12">
      <t>ゴウケイ</t>
    </rPh>
    <rPh sb="13" eb="15">
      <t>キニュウ</t>
    </rPh>
    <rPh sb="16" eb="18">
      <t>ジドウ</t>
    </rPh>
    <rPh sb="18" eb="20">
      <t>ケイサン</t>
    </rPh>
    <phoneticPr fontId="5"/>
  </si>
  <si>
    <t>※単位等を記載すること。例）パック/100g、袋/200g、本、玉など</t>
    <rPh sb="23" eb="24">
      <t>フクロ</t>
    </rPh>
    <phoneticPr fontId="5"/>
  </si>
  <si>
    <t>付加価値率</t>
    <rPh sb="0" eb="2">
      <t>フカ</t>
    </rPh>
    <rPh sb="2" eb="4">
      <t>カチ</t>
    </rPh>
    <rPh sb="4" eb="5">
      <t>リツ</t>
    </rPh>
    <phoneticPr fontId="5"/>
  </si>
  <si>
    <t>リンゴ</t>
    <phoneticPr fontId="5"/>
  </si>
  <si>
    <t>仕入先</t>
    <rPh sb="0" eb="2">
      <t>シイレ</t>
    </rPh>
    <rPh sb="2" eb="3">
      <t>サキ</t>
    </rPh>
    <phoneticPr fontId="5"/>
  </si>
  <si>
    <t>生産者名</t>
    <rPh sb="0" eb="3">
      <t>セイサンシャ</t>
    </rPh>
    <rPh sb="3" eb="4">
      <t>メイ</t>
    </rPh>
    <phoneticPr fontId="5"/>
  </si>
  <si>
    <t>（農業者団体の構成員の生産物の場合も自己と記載）</t>
    <rPh sb="1" eb="4">
      <t>ノウギョウシャ</t>
    </rPh>
    <rPh sb="4" eb="6">
      <t>ダンタイ</t>
    </rPh>
    <rPh sb="7" eb="10">
      <t>コウセイイン</t>
    </rPh>
    <rPh sb="11" eb="14">
      <t>セイサンブツ</t>
    </rPh>
    <rPh sb="13" eb="14">
      <t>ブツ</t>
    </rPh>
    <rPh sb="15" eb="17">
      <t>バアイ</t>
    </rPh>
    <rPh sb="18" eb="20">
      <t>ジコ</t>
    </rPh>
    <rPh sb="21" eb="23">
      <t>キサイ</t>
    </rPh>
    <phoneticPr fontId="5"/>
  </si>
  <si>
    <t>※仕入先：自己生産物の場合は自己、自己生産物以外の市内産生産物の場合は市内と記載。</t>
    <rPh sb="1" eb="3">
      <t>シイ</t>
    </rPh>
    <rPh sb="3" eb="4">
      <t>サキ</t>
    </rPh>
    <rPh sb="5" eb="7">
      <t>ジコ</t>
    </rPh>
    <rPh sb="7" eb="10">
      <t>セイサンブツ</t>
    </rPh>
    <rPh sb="11" eb="13">
      <t>バアイ</t>
    </rPh>
    <rPh sb="14" eb="16">
      <t>ジコ</t>
    </rPh>
    <rPh sb="17" eb="19">
      <t>ジコ</t>
    </rPh>
    <rPh sb="19" eb="22">
      <t>セイサンブツ</t>
    </rPh>
    <rPh sb="22" eb="24">
      <t>イガイ</t>
    </rPh>
    <rPh sb="25" eb="27">
      <t>シナイ</t>
    </rPh>
    <rPh sb="27" eb="28">
      <t>サン</t>
    </rPh>
    <rPh sb="28" eb="31">
      <t>セイサンブツ</t>
    </rPh>
    <rPh sb="32" eb="34">
      <t>バアイ</t>
    </rPh>
    <rPh sb="35" eb="37">
      <t>シナイ</t>
    </rPh>
    <rPh sb="38" eb="40">
      <t>キサイ</t>
    </rPh>
    <phoneticPr fontId="5"/>
  </si>
  <si>
    <t>※生産者名：自己以外の市内産生産物の場合は、生産者名または生産地域等を記載。</t>
    <rPh sb="1" eb="4">
      <t>セイサンシャ</t>
    </rPh>
    <rPh sb="4" eb="5">
      <t>メイ</t>
    </rPh>
    <rPh sb="6" eb="8">
      <t>ジコ</t>
    </rPh>
    <rPh sb="8" eb="10">
      <t>イガイ</t>
    </rPh>
    <rPh sb="11" eb="13">
      <t>シナイ</t>
    </rPh>
    <rPh sb="13" eb="14">
      <t>サン</t>
    </rPh>
    <rPh sb="14" eb="17">
      <t>セイサンブツ</t>
    </rPh>
    <rPh sb="18" eb="20">
      <t>バアイ</t>
    </rPh>
    <rPh sb="22" eb="25">
      <t>セイサンシャ</t>
    </rPh>
    <rPh sb="25" eb="26">
      <t>メイ</t>
    </rPh>
    <rPh sb="29" eb="31">
      <t>セイサン</t>
    </rPh>
    <rPh sb="31" eb="33">
      <t>チイキ</t>
    </rPh>
    <rPh sb="33" eb="34">
      <t>トウ</t>
    </rPh>
    <rPh sb="35" eb="37">
      <t>キサイ</t>
    </rPh>
    <phoneticPr fontId="5"/>
  </si>
  <si>
    <t>自己</t>
    <rPh sb="0" eb="2">
      <t>ジコ</t>
    </rPh>
    <phoneticPr fontId="5"/>
  </si>
  <si>
    <t>kg</t>
    <phoneticPr fontId="5"/>
  </si>
  <si>
    <t>イチゴ</t>
    <phoneticPr fontId="5"/>
  </si>
  <si>
    <t>キュウリ</t>
    <phoneticPr fontId="5"/>
  </si>
  <si>
    <t>農畜産物 直接販売計画</t>
    <rPh sb="0" eb="2">
      <t>ノウチク</t>
    </rPh>
    <rPh sb="2" eb="4">
      <t>サンブツ</t>
    </rPh>
    <rPh sb="5" eb="7">
      <t>チョクセツ</t>
    </rPh>
    <rPh sb="7" eb="9">
      <t>ハンバイ</t>
    </rPh>
    <rPh sb="9" eb="11">
      <t>ケイカク</t>
    </rPh>
    <phoneticPr fontId="5"/>
  </si>
  <si>
    <t>様式第３－１号</t>
    <rPh sb="0" eb="2">
      <t>ヨウシキ</t>
    </rPh>
    <rPh sb="2" eb="3">
      <t>ダイ</t>
    </rPh>
    <rPh sb="6" eb="7">
      <t>ゴウ</t>
    </rPh>
    <phoneticPr fontId="5"/>
  </si>
  <si>
    <t>5～6月</t>
    <rPh sb="3" eb="4">
      <t>ガツ</t>
    </rPh>
    <phoneticPr fontId="5"/>
  </si>
  <si>
    <t>販売単価</t>
    <rPh sb="0" eb="2">
      <t>ハンバイ</t>
    </rPh>
    <rPh sb="2" eb="4">
      <t>タンカ</t>
    </rPh>
    <phoneticPr fontId="5"/>
  </si>
  <si>
    <t>kg</t>
  </si>
  <si>
    <t>鶏卵</t>
    <rPh sb="0" eb="2">
      <t>ケイラン</t>
    </rPh>
    <phoneticPr fontId="5"/>
  </si>
  <si>
    <t>レタス</t>
    <phoneticPr fontId="5"/>
  </si>
  <si>
    <t>市内</t>
    <rPh sb="0" eb="2">
      <t>シナイ</t>
    </rPh>
    <phoneticPr fontId="5"/>
  </si>
  <si>
    <t>□□□□（地域名）</t>
    <rPh sb="5" eb="8">
      <t>チイキメイ</t>
    </rPh>
    <phoneticPr fontId="5"/>
  </si>
  <si>
    <t>５～10月</t>
    <rPh sb="4" eb="5">
      <t>ガツ</t>
    </rPh>
    <phoneticPr fontId="5"/>
  </si>
  <si>
    <t>通年</t>
    <rPh sb="0" eb="2">
      <t>ツウネン</t>
    </rPh>
    <phoneticPr fontId="5"/>
  </si>
  <si>
    <t>10個/パック</t>
    <rPh sb="2" eb="3">
      <t>コ</t>
    </rPh>
    <phoneticPr fontId="5"/>
  </si>
  <si>
    <t>・生産部門からの仕入（卸売）単価を設定　→販売規格で算出　→販売単価設定
　※事例では仕入単価×180%程度となるよう販売単価を設定（実際には売りたい値段（販売単価、実勢価格）から逆算して経費と比べる方法も）
　※仕入単価は農業書の所得目標等を参照したが、資材高騰の影響があるため、付加価値率は高めとした</t>
    <rPh sb="1" eb="3">
      <t>セイサン</t>
    </rPh>
    <rPh sb="3" eb="5">
      <t>ブモン</t>
    </rPh>
    <rPh sb="8" eb="10">
      <t>シイ</t>
    </rPh>
    <rPh sb="11" eb="13">
      <t>オロシウ</t>
    </rPh>
    <rPh sb="14" eb="16">
      <t>タンカ</t>
    </rPh>
    <rPh sb="17" eb="19">
      <t>セッテイ</t>
    </rPh>
    <rPh sb="21" eb="23">
      <t>ハンバイ</t>
    </rPh>
    <rPh sb="23" eb="25">
      <t>キカク</t>
    </rPh>
    <rPh sb="26" eb="28">
      <t>サンシュツ</t>
    </rPh>
    <rPh sb="30" eb="34">
      <t>ハンバイタンカ</t>
    </rPh>
    <rPh sb="34" eb="36">
      <t>セッテイ</t>
    </rPh>
    <rPh sb="39" eb="41">
      <t>ジレイ</t>
    </rPh>
    <rPh sb="52" eb="54">
      <t>テイド</t>
    </rPh>
    <rPh sb="59" eb="63">
      <t>ハンバイタンカ</t>
    </rPh>
    <rPh sb="64" eb="66">
      <t>セッテイ</t>
    </rPh>
    <rPh sb="83" eb="87">
      <t>ジッセイカカク</t>
    </rPh>
    <rPh sb="94" eb="96">
      <t>ケイヒ</t>
    </rPh>
    <rPh sb="97" eb="98">
      <t>クラ</t>
    </rPh>
    <rPh sb="100" eb="102">
      <t>ホウホウ</t>
    </rPh>
    <rPh sb="107" eb="109">
      <t>シイ</t>
    </rPh>
    <rPh sb="109" eb="111">
      <t>タンカ</t>
    </rPh>
    <rPh sb="112" eb="115">
      <t>ノウギョウショ</t>
    </rPh>
    <rPh sb="116" eb="121">
      <t>ショトクモクヒョウトウ</t>
    </rPh>
    <rPh sb="122" eb="124">
      <t>サンショウ</t>
    </rPh>
    <rPh sb="128" eb="130">
      <t>シザイ</t>
    </rPh>
    <rPh sb="130" eb="132">
      <t>コウトウ</t>
    </rPh>
    <rPh sb="133" eb="135">
      <t>エイキョウ</t>
    </rPh>
    <rPh sb="141" eb="146">
      <t>フカカチリツ</t>
    </rPh>
    <rPh sb="147" eb="148">
      <t>タカ</t>
    </rPh>
    <phoneticPr fontId="5"/>
  </si>
  <si>
    <t>・L70g/10個/パックとして</t>
    <rPh sb="8" eb="9">
      <t>コ</t>
    </rPh>
    <phoneticPr fontId="5"/>
  </si>
  <si>
    <t>・kg単位（350g程度３個入り）として販売。先にシードルに必要な量を算出して差引した</t>
    <rPh sb="3" eb="5">
      <t>タンイ</t>
    </rPh>
    <rPh sb="10" eb="12">
      <t>テイド</t>
    </rPh>
    <rPh sb="13" eb="14">
      <t>コ</t>
    </rPh>
    <rPh sb="14" eb="15">
      <t>イ</t>
    </rPh>
    <rPh sb="20" eb="22">
      <t>ハンバイ</t>
    </rPh>
    <rPh sb="23" eb="24">
      <t>サキ</t>
    </rPh>
    <rPh sb="30" eb="32">
      <t>ヒツヨウ</t>
    </rPh>
    <rPh sb="33" eb="34">
      <t>リョウ</t>
    </rPh>
    <rPh sb="35" eb="37">
      <t>サンシュツ</t>
    </rPh>
    <rPh sb="39" eb="41">
      <t>サシヒキ</t>
    </rPh>
    <phoneticPr fontId="5"/>
  </si>
  <si>
    <t>販売数量</t>
    <rPh sb="0" eb="2">
      <t>ハンバイ</t>
    </rPh>
    <rPh sb="2" eb="4">
      <t>スウリョウ</t>
    </rPh>
    <phoneticPr fontId="5"/>
  </si>
  <si>
    <t>仕入数量</t>
    <rPh sb="0" eb="2">
      <t>シイ</t>
    </rPh>
    <rPh sb="2" eb="4">
      <t>スウリョウ</t>
    </rPh>
    <phoneticPr fontId="5"/>
  </si>
  <si>
    <t>ミニトマト</t>
    <phoneticPr fontId="5"/>
  </si>
  <si>
    <t>7～10月</t>
    <rPh sb="4" eb="5">
      <t>ガツ</t>
    </rPh>
    <phoneticPr fontId="5"/>
  </si>
  <si>
    <t>6～10月</t>
    <rPh sb="4" eb="5">
      <t>ガツ</t>
    </rPh>
    <phoneticPr fontId="5"/>
  </si>
  <si>
    <t>仕入</t>
    <rPh sb="0" eb="2">
      <t>シイ</t>
    </rPh>
    <phoneticPr fontId="5"/>
  </si>
  <si>
    <t>500g球</t>
    <rPh sb="4" eb="5">
      <t>キュウ</t>
    </rPh>
    <phoneticPr fontId="5"/>
  </si>
  <si>
    <t>/kg</t>
  </si>
  <si>
    <t>/kg</t>
    <phoneticPr fontId="5"/>
  </si>
  <si>
    <t>販売</t>
    <rPh sb="0" eb="2">
      <t>ハンバイ</t>
    </rPh>
    <phoneticPr fontId="5"/>
  </si>
  <si>
    <t>・1150kg/300g＝3833パック</t>
    <phoneticPr fontId="5"/>
  </si>
  <si>
    <t>・500kg/200g＝2500パック</t>
    <phoneticPr fontId="5"/>
  </si>
  <si>
    <t>・64kg/500g＝128球　※サラダ90kg用に200球（100kg）仕入れ、残りを販売</t>
    <rPh sb="14" eb="15">
      <t>キュウ</t>
    </rPh>
    <rPh sb="24" eb="25">
      <t>ヨウ</t>
    </rPh>
    <rPh sb="29" eb="30">
      <t>キュウ</t>
    </rPh>
    <rPh sb="37" eb="39">
      <t>シイ</t>
    </rPh>
    <rPh sb="41" eb="42">
      <t>ノコ</t>
    </rPh>
    <rPh sb="44" eb="46">
      <t>ハンバイ</t>
    </rPh>
    <phoneticPr fontId="5"/>
  </si>
  <si>
    <t>100g×3本</t>
    <rPh sb="6" eb="7">
      <t>ホン</t>
    </rPh>
    <phoneticPr fontId="5"/>
  </si>
  <si>
    <t>・65kg/250g＝260パック</t>
    <phoneticPr fontId="5"/>
  </si>
  <si>
    <t>9～3月</t>
    <rPh sb="3" eb="4">
      <t>ガツ</t>
    </rPh>
    <phoneticPr fontId="5"/>
  </si>
  <si>
    <t>1kg袋（3個）</t>
    <rPh sb="3" eb="4">
      <t>フクロ</t>
    </rPh>
    <rPh sb="6" eb="7">
      <t>コ</t>
    </rPh>
    <phoneticPr fontId="5"/>
  </si>
  <si>
    <t>250g</t>
    <phoneticPr fontId="5"/>
  </si>
  <si>
    <t>200g</t>
    <phoneticPr fontId="5"/>
  </si>
  <si>
    <t>仕入単価（販売単位）</t>
    <rPh sb="0" eb="4">
      <t>シイレタンカ</t>
    </rPh>
    <rPh sb="5" eb="7">
      <t>ハンバイ</t>
    </rPh>
    <rPh sb="7" eb="9">
      <t>タンイ</t>
    </rPh>
    <phoneticPr fontId="4"/>
  </si>
  <si>
    <t>※網掛け欄は販売金額合計（自動計算）</t>
    <rPh sb="1" eb="3">
      <t>アミカ</t>
    </rPh>
    <rPh sb="4" eb="5">
      <t>ラン</t>
    </rPh>
    <rPh sb="6" eb="8">
      <t>ハンバイ</t>
    </rPh>
    <rPh sb="8" eb="10">
      <t>キンガク</t>
    </rPh>
    <rPh sb="10" eb="12">
      <t>ゴウケイ</t>
    </rPh>
    <rPh sb="13" eb="15">
      <t>ジドウ</t>
    </rPh>
    <rPh sb="15" eb="17">
      <t>ケイサン</t>
    </rPh>
    <phoneticPr fontId="5"/>
  </si>
  <si>
    <t>　（農業者団体の構成員の生産物の場合も自己と記載）</t>
    <rPh sb="2" eb="5">
      <t>ノウギョウシャ</t>
    </rPh>
    <rPh sb="5" eb="7">
      <t>ダンタイ</t>
    </rPh>
    <rPh sb="8" eb="11">
      <t>コウセイイン</t>
    </rPh>
    <rPh sb="12" eb="15">
      <t>セイサンブツ</t>
    </rPh>
    <rPh sb="14" eb="15">
      <t>ブツ</t>
    </rPh>
    <rPh sb="16" eb="18">
      <t>バアイ</t>
    </rPh>
    <rPh sb="19" eb="21">
      <t>ジコ</t>
    </rPh>
    <rPh sb="22" eb="24">
      <t>キサイ</t>
    </rPh>
    <phoneticPr fontId="5"/>
  </si>
  <si>
    <t>〇〇〇〇（地域名）</t>
    <rPh sb="5" eb="8">
      <t>チイキメイ</t>
    </rPh>
    <phoneticPr fontId="5"/>
  </si>
  <si>
    <t>販売単価（円）</t>
    <rPh sb="0" eb="2">
      <t>ハンバイ</t>
    </rPh>
    <rPh sb="2" eb="4">
      <t>タンカ</t>
    </rPh>
    <rPh sb="5" eb="6">
      <t>エン</t>
    </rPh>
    <phoneticPr fontId="5"/>
  </si>
  <si>
    <t>数量(単位)</t>
    <rPh sb="0" eb="2">
      <t>スウリョウ</t>
    </rPh>
    <rPh sb="3" eb="5">
      <t>タンイ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</si>
</sst>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.0"/>
    <numFmt numFmtId="177" formatCode="0&quot;月~&quot;"/>
    <numFmt numFmtId="181" formatCode="General&quot;円&quot;"/>
  </numFmts>
  <fonts count="1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9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name val="BIZ UDPゴシック"/>
      <family val="3"/>
      <charset val="128"/>
    </font>
    <font>
      <b/>
      <u/>
      <sz val="11"/>
      <color theme="1"/>
      <name val="BIZ UDPゴシック"/>
      <family val="3"/>
      <charset val="128"/>
    </font>
    <font>
      <b/>
      <u/>
      <sz val="12"/>
      <color theme="1"/>
      <name val="BIZ UDPゴシック"/>
      <family val="3"/>
      <charset val="128"/>
    </font>
    <font>
      <b/>
      <u/>
      <sz val="14"/>
      <name val="BIZ UDPゴシック"/>
      <family val="3"/>
      <charset val="128"/>
    </font>
    <font>
      <sz val="8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2" fillId="0" borderId="1" xfId="1" applyFont="1" applyBorder="1" applyAlignment="1">
      <alignment horizontal="distributed" vertical="center" indent="1"/>
    </xf>
    <xf numFmtId="0" fontId="10" fillId="0" borderId="1" xfId="1" applyFont="1" applyBorder="1" applyAlignment="1">
      <alignment horizontal="center" vertical="center"/>
    </xf>
    <xf numFmtId="41" fontId="12" fillId="0" borderId="3" xfId="1" applyNumberFormat="1" applyFont="1" applyBorder="1" applyAlignment="1">
      <alignment horizontal="center" vertical="center"/>
    </xf>
    <xf numFmtId="38" fontId="6" fillId="0" borderId="4" xfId="2" applyFont="1" applyBorder="1" applyAlignment="1">
      <alignment horizontal="center" vertical="center"/>
    </xf>
    <xf numFmtId="176" fontId="6" fillId="0" borderId="0" xfId="1" applyNumberFormat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38" fontId="6" fillId="0" borderId="3" xfId="2" applyFont="1" applyBorder="1" applyAlignment="1">
      <alignment horizontal="center" vertical="center"/>
    </xf>
    <xf numFmtId="38" fontId="6" fillId="2" borderId="3" xfId="2" applyFont="1" applyFill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9" fontId="6" fillId="0" borderId="0" xfId="5" applyFont="1" applyAlignment="1">
      <alignment horizontal="center" vertical="center"/>
    </xf>
    <xf numFmtId="38" fontId="6" fillId="0" borderId="4" xfId="8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0" xfId="4" applyFont="1" applyAlignment="1">
      <alignment horizontal="left" vertical="center"/>
    </xf>
    <xf numFmtId="38" fontId="6" fillId="0" borderId="6" xfId="2" applyFont="1" applyBorder="1" applyAlignment="1">
      <alignment horizontal="center" vertical="center"/>
    </xf>
    <xf numFmtId="38" fontId="6" fillId="0" borderId="2" xfId="2" applyFont="1" applyBorder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9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181" fontId="9" fillId="0" borderId="5" xfId="1" applyNumberFormat="1" applyFont="1" applyBorder="1" applyAlignment="1">
      <alignment vertical="center"/>
    </xf>
    <xf numFmtId="41" fontId="9" fillId="0" borderId="3" xfId="1" applyNumberFormat="1" applyFont="1" applyBorder="1" applyAlignment="1">
      <alignment horizontal="center" vertical="center"/>
    </xf>
    <xf numFmtId="181" fontId="9" fillId="0" borderId="5" xfId="1" applyNumberFormat="1" applyFont="1" applyBorder="1" applyAlignment="1">
      <alignment horizontal="center" vertical="center"/>
    </xf>
    <xf numFmtId="38" fontId="6" fillId="0" borderId="4" xfId="2" applyFont="1" applyBorder="1" applyAlignment="1">
      <alignment horizontal="right" vertical="center"/>
    </xf>
    <xf numFmtId="177" fontId="6" fillId="0" borderId="1" xfId="1" applyNumberFormat="1" applyFont="1" applyFill="1" applyBorder="1" applyAlignment="1">
      <alignment horizontal="center" vertical="center"/>
    </xf>
    <xf numFmtId="41" fontId="6" fillId="3" borderId="3" xfId="1" applyNumberFormat="1" applyFont="1" applyFill="1" applyBorder="1" applyAlignment="1">
      <alignment horizontal="center" vertical="center"/>
    </xf>
    <xf numFmtId="181" fontId="9" fillId="0" borderId="3" xfId="1" applyNumberFormat="1" applyFont="1" applyBorder="1" applyAlignment="1">
      <alignment horizontal="center" vertical="center"/>
    </xf>
    <xf numFmtId="0" fontId="6" fillId="0" borderId="1" xfId="7" applyFont="1" applyBorder="1" applyAlignment="1">
      <alignment horizontal="distributed" vertical="center" indent="1"/>
    </xf>
    <xf numFmtId="0" fontId="6" fillId="0" borderId="1" xfId="7" applyFont="1" applyBorder="1" applyAlignment="1">
      <alignment horizontal="center" vertical="center"/>
    </xf>
    <xf numFmtId="41" fontId="6" fillId="0" borderId="3" xfId="7" applyNumberFormat="1" applyFont="1" applyBorder="1" applyAlignment="1">
      <alignment horizontal="center" vertical="center"/>
    </xf>
    <xf numFmtId="181" fontId="6" fillId="0" borderId="3" xfId="7" applyNumberFormat="1" applyFont="1" applyBorder="1" applyAlignment="1">
      <alignment horizontal="center" vertical="center"/>
    </xf>
    <xf numFmtId="38" fontId="6" fillId="0" borderId="4" xfId="8" applyFont="1" applyBorder="1" applyAlignment="1">
      <alignment horizontal="right" vertical="center"/>
    </xf>
    <xf numFmtId="177" fontId="6" fillId="0" borderId="1" xfId="7" applyNumberFormat="1" applyFont="1" applyBorder="1" applyAlignment="1">
      <alignment horizontal="center" vertical="center"/>
    </xf>
    <xf numFmtId="41" fontId="6" fillId="3" borderId="3" xfId="7" applyNumberFormat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indent="2"/>
    </xf>
    <xf numFmtId="41" fontId="6" fillId="0" borderId="3" xfId="1" applyNumberFormat="1" applyFont="1" applyBorder="1" applyAlignment="1">
      <alignment horizontal="center" vertical="center"/>
    </xf>
    <xf numFmtId="177" fontId="6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indent="1"/>
    </xf>
    <xf numFmtId="0" fontId="14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15" fillId="0" borderId="0" xfId="1" applyFont="1" applyAlignment="1">
      <alignment horizontal="left" vertical="center"/>
    </xf>
    <xf numFmtId="0" fontId="9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/>
    </xf>
    <xf numFmtId="177" fontId="12" fillId="0" borderId="1" xfId="1" applyNumberFormat="1" applyFont="1" applyFill="1" applyBorder="1" applyAlignment="1">
      <alignment horizontal="center" vertical="center"/>
    </xf>
    <xf numFmtId="38" fontId="9" fillId="0" borderId="4" xfId="2" applyFont="1" applyBorder="1" applyAlignment="1">
      <alignment horizontal="center" vertical="center"/>
    </xf>
    <xf numFmtId="38" fontId="10" fillId="0" borderId="4" xfId="2" applyFont="1" applyBorder="1" applyAlignment="1">
      <alignment horizontal="left" vertical="center"/>
    </xf>
    <xf numFmtId="177" fontId="12" fillId="0" borderId="1" xfId="1" applyNumberFormat="1" applyFont="1" applyBorder="1" applyAlignment="1">
      <alignment horizontal="center" vertical="center"/>
    </xf>
    <xf numFmtId="38" fontId="10" fillId="0" borderId="4" xfId="2" applyFont="1" applyBorder="1" applyAlignment="1">
      <alignment horizontal="right" vertical="center"/>
    </xf>
    <xf numFmtId="177" fontId="16" fillId="0" borderId="1" xfId="1" applyNumberFormat="1" applyFont="1" applyBorder="1" applyAlignment="1">
      <alignment horizontal="center" vertical="center"/>
    </xf>
    <xf numFmtId="0" fontId="12" fillId="0" borderId="1" xfId="1" applyFont="1" applyBorder="1" applyAlignment="1">
      <alignment horizontal="distributed" vertical="center" indent="2"/>
    </xf>
    <xf numFmtId="0" fontId="10" fillId="0" borderId="1" xfId="1" applyFont="1" applyBorder="1" applyAlignment="1">
      <alignment horizontal="distributed" vertical="center" indent="2"/>
    </xf>
    <xf numFmtId="0" fontId="10" fillId="0" borderId="1" xfId="1" applyFont="1" applyBorder="1" applyAlignment="1">
      <alignment horizontal="distributed" vertical="center" indent="1"/>
    </xf>
    <xf numFmtId="38" fontId="9" fillId="0" borderId="3" xfId="2" applyFont="1" applyBorder="1" applyAlignment="1">
      <alignment horizontal="center" vertical="center"/>
    </xf>
    <xf numFmtId="38" fontId="9" fillId="2" borderId="3" xfId="2" applyFont="1" applyFill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</cellXfs>
  <cellStyles count="9">
    <cellStyle name="パーセント 2" xfId="3" xr:uid="{00000000-0005-0000-0000-000000000000}"/>
    <cellStyle name="パーセント 2 2" xfId="5" xr:uid="{00000000-0005-0000-0000-000001000000}"/>
    <cellStyle name="桁区切り 2" xfId="2" xr:uid="{00000000-0005-0000-0000-000003000000}"/>
    <cellStyle name="桁区切り 2 2" xfId="6" xr:uid="{00000000-0005-0000-0000-000004000000}"/>
    <cellStyle name="桁区切り 2 3" xfId="8" xr:uid="{00000000-0005-0000-0000-000005000000}"/>
    <cellStyle name="標準" xfId="0" builtinId="0"/>
    <cellStyle name="標準 2" xfId="1" xr:uid="{00000000-0005-0000-0000-000007000000}"/>
    <cellStyle name="標準 2 2" xfId="4" xr:uid="{00000000-0005-0000-0000-000008000000}"/>
    <cellStyle name="標準 2 3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L53"/>
  <sheetViews>
    <sheetView zoomScale="120" zoomScaleNormal="120" workbookViewId="0">
      <selection sqref="A1:J53"/>
    </sheetView>
  </sheetViews>
  <sheetFormatPr defaultColWidth="9" defaultRowHeight="15" customHeight="1" x14ac:dyDescent="0.15"/>
  <cols>
    <col min="1" max="1" width="17.125" style="2" customWidth="1"/>
    <col min="2" max="2" width="7.125" style="2" bestFit="1" customWidth="1"/>
    <col min="3" max="3" width="16.25" style="2" customWidth="1"/>
    <col min="4" max="4" width="11.375" style="2" customWidth="1"/>
    <col min="5" max="5" width="9" style="2" customWidth="1"/>
    <col min="6" max="6" width="2.625" style="2" customWidth="1"/>
    <col min="7" max="7" width="8.375" style="2" customWidth="1"/>
    <col min="8" max="8" width="3" style="2" bestFit="1" customWidth="1"/>
    <col min="9" max="9" width="10.625" style="2" customWidth="1"/>
    <col min="10" max="10" width="2.625" style="2" customWidth="1"/>
    <col min="11" max="11" width="1.125" style="2" customWidth="1"/>
    <col min="12" max="12" width="50.125" style="2" customWidth="1"/>
    <col min="13" max="16384" width="9" style="2"/>
  </cols>
  <sheetData>
    <row r="1" spans="1:12" ht="15" customHeight="1" x14ac:dyDescent="0.15">
      <c r="A1" s="45" t="s">
        <v>20</v>
      </c>
      <c r="B1" s="46"/>
      <c r="C1" s="46"/>
      <c r="D1" s="46"/>
      <c r="E1" s="46"/>
      <c r="F1" s="46"/>
      <c r="G1" s="46"/>
      <c r="H1" s="46"/>
      <c r="I1" s="46"/>
      <c r="J1" s="46"/>
    </row>
    <row r="2" spans="1:12" ht="6.75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</row>
    <row r="3" spans="1:12" ht="24" customHeight="1" x14ac:dyDescent="0.15">
      <c r="A3" s="47" t="s">
        <v>19</v>
      </c>
      <c r="B3" s="46"/>
      <c r="C3" s="46"/>
      <c r="D3" s="46"/>
      <c r="E3" s="46"/>
      <c r="F3" s="46"/>
      <c r="G3" s="46"/>
      <c r="H3" s="46"/>
      <c r="I3" s="46"/>
      <c r="J3" s="46"/>
      <c r="K3" s="3"/>
    </row>
    <row r="4" spans="1:12" ht="6.75" customHeight="1" x14ac:dyDescent="0.15">
      <c r="A4" s="46"/>
      <c r="B4" s="46"/>
      <c r="C4" s="46"/>
      <c r="D4" s="46"/>
      <c r="E4" s="46"/>
      <c r="F4" s="46"/>
      <c r="G4" s="46"/>
      <c r="H4" s="46"/>
      <c r="I4" s="46"/>
      <c r="J4" s="46"/>
    </row>
    <row r="5" spans="1:12" ht="30" customHeight="1" x14ac:dyDescent="0.15">
      <c r="A5" s="25" t="s">
        <v>1</v>
      </c>
      <c r="B5" s="48" t="s">
        <v>10</v>
      </c>
      <c r="C5" s="48" t="s">
        <v>11</v>
      </c>
      <c r="D5" s="25" t="s">
        <v>2</v>
      </c>
      <c r="E5" s="64" t="s">
        <v>57</v>
      </c>
      <c r="F5" s="65"/>
      <c r="G5" s="64" t="s">
        <v>58</v>
      </c>
      <c r="H5" s="65"/>
      <c r="I5" s="66" t="s">
        <v>3</v>
      </c>
      <c r="J5" s="66"/>
      <c r="K5" s="4"/>
    </row>
    <row r="6" spans="1:12" ht="15" customHeight="1" x14ac:dyDescent="0.15">
      <c r="A6" s="5"/>
      <c r="B6" s="49"/>
      <c r="C6" s="6"/>
      <c r="D6" s="50"/>
      <c r="E6" s="7"/>
      <c r="F6" s="51" t="s">
        <v>4</v>
      </c>
      <c r="G6" s="7"/>
      <c r="H6" s="52" t="s">
        <v>16</v>
      </c>
      <c r="I6" s="7">
        <f>E6*G6</f>
        <v>0</v>
      </c>
      <c r="J6" s="51" t="s">
        <v>4</v>
      </c>
      <c r="K6" s="9"/>
      <c r="L6" s="10"/>
    </row>
    <row r="7" spans="1:12" ht="15" customHeight="1" x14ac:dyDescent="0.15">
      <c r="A7" s="5"/>
      <c r="B7" s="49"/>
      <c r="C7" s="49"/>
      <c r="D7" s="53"/>
      <c r="E7" s="7"/>
      <c r="F7" s="51" t="s">
        <v>4</v>
      </c>
      <c r="G7" s="7"/>
      <c r="H7" s="54"/>
      <c r="I7" s="7">
        <f t="shared" ref="I7:I36" si="0">E7*G7</f>
        <v>0</v>
      </c>
      <c r="J7" s="51" t="s">
        <v>4</v>
      </c>
      <c r="K7" s="9"/>
      <c r="L7" s="10"/>
    </row>
    <row r="8" spans="1:12" ht="15" customHeight="1" x14ac:dyDescent="0.15">
      <c r="A8" s="5"/>
      <c r="B8" s="49"/>
      <c r="C8" s="49"/>
      <c r="D8" s="53"/>
      <c r="E8" s="7"/>
      <c r="F8" s="51" t="s">
        <v>4</v>
      </c>
      <c r="G8" s="7"/>
      <c r="H8" s="54"/>
      <c r="I8" s="7">
        <f t="shared" si="0"/>
        <v>0</v>
      </c>
      <c r="J8" s="51" t="s">
        <v>4</v>
      </c>
      <c r="K8" s="9"/>
    </row>
    <row r="9" spans="1:12" ht="15" customHeight="1" x14ac:dyDescent="0.15">
      <c r="A9" s="5"/>
      <c r="B9" s="49"/>
      <c r="C9" s="49"/>
      <c r="D9" s="53"/>
      <c r="E9" s="7"/>
      <c r="F9" s="51" t="s">
        <v>4</v>
      </c>
      <c r="G9" s="7"/>
      <c r="H9" s="54"/>
      <c r="I9" s="7">
        <f t="shared" si="0"/>
        <v>0</v>
      </c>
      <c r="J9" s="51" t="s">
        <v>4</v>
      </c>
      <c r="K9" s="9"/>
    </row>
    <row r="10" spans="1:12" ht="15" customHeight="1" x14ac:dyDescent="0.15">
      <c r="A10" s="5"/>
      <c r="B10" s="49"/>
      <c r="C10" s="49"/>
      <c r="D10" s="53"/>
      <c r="E10" s="7"/>
      <c r="F10" s="51" t="s">
        <v>4</v>
      </c>
      <c r="G10" s="7"/>
      <c r="H10" s="54"/>
      <c r="I10" s="7">
        <f t="shared" si="0"/>
        <v>0</v>
      </c>
      <c r="J10" s="51" t="s">
        <v>4</v>
      </c>
      <c r="K10" s="9"/>
    </row>
    <row r="11" spans="1:12" ht="15" customHeight="1" x14ac:dyDescent="0.15">
      <c r="A11" s="5"/>
      <c r="B11" s="49"/>
      <c r="C11" s="49"/>
      <c r="D11" s="53"/>
      <c r="E11" s="7"/>
      <c r="F11" s="51" t="s">
        <v>4</v>
      </c>
      <c r="G11" s="7"/>
      <c r="H11" s="54"/>
      <c r="I11" s="7">
        <f t="shared" si="0"/>
        <v>0</v>
      </c>
      <c r="J11" s="51" t="s">
        <v>4</v>
      </c>
      <c r="K11" s="9"/>
    </row>
    <row r="12" spans="1:12" ht="15" customHeight="1" x14ac:dyDescent="0.15">
      <c r="A12" s="5"/>
      <c r="B12" s="49"/>
      <c r="C12" s="49"/>
      <c r="D12" s="55"/>
      <c r="E12" s="7"/>
      <c r="F12" s="51" t="s">
        <v>4</v>
      </c>
      <c r="G12" s="7"/>
      <c r="H12" s="54"/>
      <c r="I12" s="7">
        <f t="shared" si="0"/>
        <v>0</v>
      </c>
      <c r="J12" s="51" t="s">
        <v>4</v>
      </c>
      <c r="K12" s="9"/>
    </row>
    <row r="13" spans="1:12" ht="15" customHeight="1" x14ac:dyDescent="0.15">
      <c r="A13" s="56"/>
      <c r="B13" s="49"/>
      <c r="C13" s="49"/>
      <c r="D13" s="53"/>
      <c r="E13" s="7"/>
      <c r="F13" s="51" t="s">
        <v>4</v>
      </c>
      <c r="G13" s="7"/>
      <c r="H13" s="51"/>
      <c r="I13" s="7">
        <f t="shared" si="0"/>
        <v>0</v>
      </c>
      <c r="J13" s="51" t="s">
        <v>4</v>
      </c>
      <c r="K13" s="9"/>
      <c r="L13" s="11"/>
    </row>
    <row r="14" spans="1:12" ht="15" customHeight="1" x14ac:dyDescent="0.15">
      <c r="A14" s="56"/>
      <c r="B14" s="49"/>
      <c r="C14" s="49"/>
      <c r="D14" s="53"/>
      <c r="E14" s="7"/>
      <c r="F14" s="51" t="s">
        <v>4</v>
      </c>
      <c r="G14" s="7"/>
      <c r="H14" s="51"/>
      <c r="I14" s="7">
        <f t="shared" si="0"/>
        <v>0</v>
      </c>
      <c r="J14" s="51" t="s">
        <v>4</v>
      </c>
      <c r="K14" s="9"/>
    </row>
    <row r="15" spans="1:12" ht="15" customHeight="1" x14ac:dyDescent="0.15">
      <c r="A15" s="57"/>
      <c r="B15" s="49"/>
      <c r="C15" s="49"/>
      <c r="D15" s="53"/>
      <c r="E15" s="7"/>
      <c r="F15" s="51" t="s">
        <v>4</v>
      </c>
      <c r="G15" s="7"/>
      <c r="H15" s="51"/>
      <c r="I15" s="7">
        <f t="shared" si="0"/>
        <v>0</v>
      </c>
      <c r="J15" s="51" t="s">
        <v>4</v>
      </c>
      <c r="K15" s="9"/>
    </row>
    <row r="16" spans="1:12" ht="15" customHeight="1" x14ac:dyDescent="0.15">
      <c r="A16" s="56"/>
      <c r="B16" s="49"/>
      <c r="C16" s="49"/>
      <c r="D16" s="53"/>
      <c r="E16" s="7"/>
      <c r="F16" s="51" t="s">
        <v>4</v>
      </c>
      <c r="G16" s="7"/>
      <c r="H16" s="51"/>
      <c r="I16" s="7">
        <f t="shared" si="0"/>
        <v>0</v>
      </c>
      <c r="J16" s="51" t="s">
        <v>4</v>
      </c>
      <c r="K16" s="9"/>
    </row>
    <row r="17" spans="1:11" ht="15" customHeight="1" x14ac:dyDescent="0.15">
      <c r="A17" s="56"/>
      <c r="B17" s="49"/>
      <c r="C17" s="49"/>
      <c r="D17" s="53"/>
      <c r="E17" s="7"/>
      <c r="F17" s="51" t="s">
        <v>4</v>
      </c>
      <c r="G17" s="7"/>
      <c r="H17" s="51"/>
      <c r="I17" s="7">
        <f t="shared" si="0"/>
        <v>0</v>
      </c>
      <c r="J17" s="51" t="s">
        <v>4</v>
      </c>
      <c r="K17" s="9"/>
    </row>
    <row r="18" spans="1:11" ht="15" customHeight="1" x14ac:dyDescent="0.15">
      <c r="A18" s="56"/>
      <c r="B18" s="49"/>
      <c r="C18" s="49"/>
      <c r="D18" s="53"/>
      <c r="E18" s="7"/>
      <c r="F18" s="51" t="s">
        <v>4</v>
      </c>
      <c r="G18" s="7"/>
      <c r="H18" s="51"/>
      <c r="I18" s="7">
        <f t="shared" si="0"/>
        <v>0</v>
      </c>
      <c r="J18" s="51" t="s">
        <v>4</v>
      </c>
      <c r="K18" s="9"/>
    </row>
    <row r="19" spans="1:11" ht="15" customHeight="1" x14ac:dyDescent="0.15">
      <c r="A19" s="56"/>
      <c r="B19" s="49"/>
      <c r="C19" s="49"/>
      <c r="D19" s="53"/>
      <c r="E19" s="7"/>
      <c r="F19" s="51" t="s">
        <v>4</v>
      </c>
      <c r="G19" s="7"/>
      <c r="H19" s="51"/>
      <c r="I19" s="7">
        <f t="shared" si="0"/>
        <v>0</v>
      </c>
      <c r="J19" s="51" t="s">
        <v>4</v>
      </c>
      <c r="K19" s="9"/>
    </row>
    <row r="20" spans="1:11" ht="15" customHeight="1" x14ac:dyDescent="0.15">
      <c r="A20" s="56"/>
      <c r="B20" s="49"/>
      <c r="C20" s="49"/>
      <c r="D20" s="53"/>
      <c r="E20" s="7"/>
      <c r="F20" s="51" t="s">
        <v>4</v>
      </c>
      <c r="G20" s="7"/>
      <c r="H20" s="51"/>
      <c r="I20" s="7">
        <f t="shared" si="0"/>
        <v>0</v>
      </c>
      <c r="J20" s="51" t="s">
        <v>4</v>
      </c>
      <c r="K20" s="9"/>
    </row>
    <row r="21" spans="1:11" ht="15" customHeight="1" x14ac:dyDescent="0.15">
      <c r="A21" s="56"/>
      <c r="B21" s="49"/>
      <c r="C21" s="49"/>
      <c r="D21" s="53"/>
      <c r="E21" s="7"/>
      <c r="F21" s="51" t="s">
        <v>4</v>
      </c>
      <c r="G21" s="7"/>
      <c r="H21" s="51"/>
      <c r="I21" s="7">
        <f t="shared" si="0"/>
        <v>0</v>
      </c>
      <c r="J21" s="51" t="s">
        <v>4</v>
      </c>
      <c r="K21" s="9"/>
    </row>
    <row r="22" spans="1:11" ht="15" customHeight="1" x14ac:dyDescent="0.15">
      <c r="A22" s="56"/>
      <c r="B22" s="49"/>
      <c r="C22" s="49"/>
      <c r="D22" s="53"/>
      <c r="E22" s="7"/>
      <c r="F22" s="51" t="s">
        <v>4</v>
      </c>
      <c r="G22" s="7"/>
      <c r="H22" s="51"/>
      <c r="I22" s="7">
        <f t="shared" si="0"/>
        <v>0</v>
      </c>
      <c r="J22" s="51" t="s">
        <v>4</v>
      </c>
      <c r="K22" s="9"/>
    </row>
    <row r="23" spans="1:11" ht="15" customHeight="1" x14ac:dyDescent="0.15">
      <c r="A23" s="56"/>
      <c r="B23" s="49"/>
      <c r="C23" s="49"/>
      <c r="D23" s="53"/>
      <c r="E23" s="7"/>
      <c r="F23" s="51" t="s">
        <v>4</v>
      </c>
      <c r="G23" s="7"/>
      <c r="H23" s="51"/>
      <c r="I23" s="7">
        <f t="shared" si="0"/>
        <v>0</v>
      </c>
      <c r="J23" s="51" t="s">
        <v>4</v>
      </c>
      <c r="K23" s="9"/>
    </row>
    <row r="24" spans="1:11" ht="15" customHeight="1" x14ac:dyDescent="0.15">
      <c r="A24" s="56"/>
      <c r="B24" s="49"/>
      <c r="C24" s="49"/>
      <c r="D24" s="53"/>
      <c r="E24" s="7"/>
      <c r="F24" s="51" t="s">
        <v>4</v>
      </c>
      <c r="G24" s="7"/>
      <c r="H24" s="51"/>
      <c r="I24" s="7">
        <f t="shared" si="0"/>
        <v>0</v>
      </c>
      <c r="J24" s="51" t="s">
        <v>4</v>
      </c>
      <c r="K24" s="9"/>
    </row>
    <row r="25" spans="1:11" ht="15" customHeight="1" x14ac:dyDescent="0.15">
      <c r="A25" s="56"/>
      <c r="B25" s="49"/>
      <c r="C25" s="49"/>
      <c r="D25" s="53"/>
      <c r="E25" s="7"/>
      <c r="F25" s="51" t="s">
        <v>4</v>
      </c>
      <c r="G25" s="7"/>
      <c r="H25" s="51"/>
      <c r="I25" s="7">
        <f t="shared" si="0"/>
        <v>0</v>
      </c>
      <c r="J25" s="51" t="s">
        <v>4</v>
      </c>
      <c r="K25" s="9"/>
    </row>
    <row r="26" spans="1:11" ht="15" customHeight="1" x14ac:dyDescent="0.15">
      <c r="A26" s="58"/>
      <c r="B26" s="49"/>
      <c r="C26" s="49"/>
      <c r="D26" s="53"/>
      <c r="E26" s="7"/>
      <c r="F26" s="51" t="s">
        <v>4</v>
      </c>
      <c r="G26" s="7"/>
      <c r="H26" s="51"/>
      <c r="I26" s="7">
        <f t="shared" si="0"/>
        <v>0</v>
      </c>
      <c r="J26" s="51" t="s">
        <v>4</v>
      </c>
      <c r="K26" s="9"/>
    </row>
    <row r="27" spans="1:11" ht="15" customHeight="1" x14ac:dyDescent="0.15">
      <c r="A27" s="57"/>
      <c r="B27" s="49"/>
      <c r="C27" s="49"/>
      <c r="D27" s="53"/>
      <c r="E27" s="7"/>
      <c r="F27" s="51" t="s">
        <v>4</v>
      </c>
      <c r="G27" s="7"/>
      <c r="H27" s="51"/>
      <c r="I27" s="7">
        <f t="shared" si="0"/>
        <v>0</v>
      </c>
      <c r="J27" s="51" t="s">
        <v>4</v>
      </c>
      <c r="K27" s="9"/>
    </row>
    <row r="28" spans="1:11" ht="15" customHeight="1" x14ac:dyDescent="0.15">
      <c r="A28" s="56"/>
      <c r="B28" s="49"/>
      <c r="C28" s="49"/>
      <c r="D28" s="53"/>
      <c r="E28" s="7"/>
      <c r="F28" s="51" t="s">
        <v>4</v>
      </c>
      <c r="G28" s="7"/>
      <c r="H28" s="51"/>
      <c r="I28" s="7">
        <f t="shared" si="0"/>
        <v>0</v>
      </c>
      <c r="J28" s="51" t="s">
        <v>4</v>
      </c>
      <c r="K28" s="9"/>
    </row>
    <row r="29" spans="1:11" ht="15" customHeight="1" x14ac:dyDescent="0.15">
      <c r="A29" s="56"/>
      <c r="B29" s="49"/>
      <c r="C29" s="49"/>
      <c r="D29" s="53"/>
      <c r="E29" s="7"/>
      <c r="F29" s="51" t="s">
        <v>4</v>
      </c>
      <c r="G29" s="7"/>
      <c r="H29" s="51"/>
      <c r="I29" s="7">
        <f t="shared" si="0"/>
        <v>0</v>
      </c>
      <c r="J29" s="51" t="s">
        <v>4</v>
      </c>
      <c r="K29" s="9"/>
    </row>
    <row r="30" spans="1:11" ht="15" customHeight="1" x14ac:dyDescent="0.15">
      <c r="A30" s="56"/>
      <c r="B30" s="49"/>
      <c r="C30" s="49"/>
      <c r="D30" s="53"/>
      <c r="E30" s="7"/>
      <c r="F30" s="51" t="s">
        <v>4</v>
      </c>
      <c r="G30" s="7"/>
      <c r="H30" s="51"/>
      <c r="I30" s="7">
        <f t="shared" si="0"/>
        <v>0</v>
      </c>
      <c r="J30" s="51" t="s">
        <v>4</v>
      </c>
      <c r="K30" s="9"/>
    </row>
    <row r="31" spans="1:11" ht="15" customHeight="1" x14ac:dyDescent="0.15">
      <c r="A31" s="56"/>
      <c r="B31" s="49"/>
      <c r="C31" s="49"/>
      <c r="D31" s="53"/>
      <c r="E31" s="7"/>
      <c r="F31" s="51" t="s">
        <v>4</v>
      </c>
      <c r="G31" s="7"/>
      <c r="H31" s="51"/>
      <c r="I31" s="7">
        <f t="shared" si="0"/>
        <v>0</v>
      </c>
      <c r="J31" s="51" t="s">
        <v>4</v>
      </c>
      <c r="K31" s="9"/>
    </row>
    <row r="32" spans="1:11" ht="15" customHeight="1" x14ac:dyDescent="0.15">
      <c r="A32" s="56"/>
      <c r="B32" s="49"/>
      <c r="C32" s="49"/>
      <c r="D32" s="53"/>
      <c r="E32" s="7"/>
      <c r="F32" s="51" t="s">
        <v>4</v>
      </c>
      <c r="G32" s="7"/>
      <c r="H32" s="51"/>
      <c r="I32" s="7">
        <f t="shared" si="0"/>
        <v>0</v>
      </c>
      <c r="J32" s="51" t="s">
        <v>4</v>
      </c>
      <c r="K32" s="9"/>
    </row>
    <row r="33" spans="1:11" ht="15" customHeight="1" x14ac:dyDescent="0.15">
      <c r="A33" s="56"/>
      <c r="B33" s="49"/>
      <c r="C33" s="49"/>
      <c r="D33" s="53"/>
      <c r="E33" s="7"/>
      <c r="F33" s="51" t="s">
        <v>4</v>
      </c>
      <c r="G33" s="7"/>
      <c r="H33" s="51"/>
      <c r="I33" s="7">
        <f t="shared" si="0"/>
        <v>0</v>
      </c>
      <c r="J33" s="51" t="s">
        <v>4</v>
      </c>
      <c r="K33" s="9"/>
    </row>
    <row r="34" spans="1:11" ht="15" customHeight="1" x14ac:dyDescent="0.15">
      <c r="A34" s="56"/>
      <c r="B34" s="49"/>
      <c r="C34" s="49"/>
      <c r="D34" s="53"/>
      <c r="E34" s="7"/>
      <c r="F34" s="51" t="s">
        <v>4</v>
      </c>
      <c r="G34" s="7"/>
      <c r="H34" s="51"/>
      <c r="I34" s="7">
        <f t="shared" si="0"/>
        <v>0</v>
      </c>
      <c r="J34" s="51" t="s">
        <v>4</v>
      </c>
      <c r="K34" s="9"/>
    </row>
    <row r="35" spans="1:11" ht="15" customHeight="1" x14ac:dyDescent="0.15">
      <c r="A35" s="56"/>
      <c r="B35" s="49"/>
      <c r="C35" s="25"/>
      <c r="D35" s="53"/>
      <c r="E35" s="7"/>
      <c r="F35" s="51" t="s">
        <v>4</v>
      </c>
      <c r="G35" s="7"/>
      <c r="H35" s="51"/>
      <c r="I35" s="7">
        <f t="shared" si="0"/>
        <v>0</v>
      </c>
      <c r="J35" s="51" t="s">
        <v>4</v>
      </c>
    </row>
    <row r="36" spans="1:11" ht="15" customHeight="1" x14ac:dyDescent="0.15">
      <c r="A36" s="56"/>
      <c r="B36" s="49"/>
      <c r="C36" s="25"/>
      <c r="D36" s="53"/>
      <c r="E36" s="7"/>
      <c r="F36" s="51" t="s">
        <v>4</v>
      </c>
      <c r="G36" s="7"/>
      <c r="H36" s="51"/>
      <c r="I36" s="7">
        <f t="shared" si="0"/>
        <v>0</v>
      </c>
      <c r="J36" s="51" t="s">
        <v>4</v>
      </c>
      <c r="K36" s="12"/>
    </row>
    <row r="37" spans="1:11" ht="15" customHeight="1" x14ac:dyDescent="0.15">
      <c r="A37" s="56"/>
      <c r="B37" s="49"/>
      <c r="C37" s="25"/>
      <c r="D37" s="53"/>
      <c r="E37" s="7"/>
      <c r="F37" s="51" t="s">
        <v>4</v>
      </c>
      <c r="G37" s="7"/>
      <c r="H37" s="51"/>
      <c r="I37" s="7">
        <f>E37*G37</f>
        <v>0</v>
      </c>
      <c r="J37" s="51" t="s">
        <v>4</v>
      </c>
      <c r="K37" s="12"/>
    </row>
    <row r="38" spans="1:11" ht="15" customHeight="1" x14ac:dyDescent="0.15">
      <c r="A38" s="25"/>
      <c r="B38" s="25"/>
      <c r="C38" s="25"/>
      <c r="D38" s="25"/>
      <c r="E38" s="59"/>
      <c r="F38" s="51" t="s">
        <v>4</v>
      </c>
      <c r="G38" s="59"/>
      <c r="H38" s="51"/>
      <c r="I38" s="7">
        <f t="shared" ref="I38:I46" si="1">E38*G38</f>
        <v>0</v>
      </c>
      <c r="J38" s="51" t="s">
        <v>4</v>
      </c>
      <c r="K38" s="12"/>
    </row>
    <row r="39" spans="1:11" ht="15" customHeight="1" x14ac:dyDescent="0.15">
      <c r="A39" s="25"/>
      <c r="B39" s="25"/>
      <c r="C39" s="25"/>
      <c r="D39" s="25"/>
      <c r="E39" s="59"/>
      <c r="F39" s="51" t="s">
        <v>4</v>
      </c>
      <c r="G39" s="59"/>
      <c r="H39" s="51"/>
      <c r="I39" s="7">
        <f t="shared" si="1"/>
        <v>0</v>
      </c>
      <c r="J39" s="51" t="s">
        <v>4</v>
      </c>
    </row>
    <row r="40" spans="1:11" ht="15" customHeight="1" x14ac:dyDescent="0.15">
      <c r="A40" s="25"/>
      <c r="B40" s="25"/>
      <c r="C40" s="25"/>
      <c r="D40" s="25"/>
      <c r="E40" s="59"/>
      <c r="F40" s="51" t="s">
        <v>4</v>
      </c>
      <c r="G40" s="59"/>
      <c r="H40" s="51"/>
      <c r="I40" s="7">
        <f t="shared" si="1"/>
        <v>0</v>
      </c>
      <c r="J40" s="51" t="s">
        <v>4</v>
      </c>
    </row>
    <row r="41" spans="1:11" ht="15" customHeight="1" x14ac:dyDescent="0.15">
      <c r="A41" s="25"/>
      <c r="B41" s="25"/>
      <c r="C41" s="25"/>
      <c r="D41" s="25"/>
      <c r="E41" s="59"/>
      <c r="F41" s="51" t="s">
        <v>4</v>
      </c>
      <c r="G41" s="59"/>
      <c r="H41" s="51"/>
      <c r="I41" s="7">
        <f t="shared" si="1"/>
        <v>0</v>
      </c>
      <c r="J41" s="51" t="s">
        <v>4</v>
      </c>
    </row>
    <row r="42" spans="1:11" ht="15" customHeight="1" x14ac:dyDescent="0.15">
      <c r="A42" s="25"/>
      <c r="B42" s="25"/>
      <c r="C42" s="25"/>
      <c r="D42" s="25"/>
      <c r="E42" s="59"/>
      <c r="F42" s="51" t="s">
        <v>4</v>
      </c>
      <c r="G42" s="59"/>
      <c r="H42" s="51"/>
      <c r="I42" s="7">
        <f t="shared" si="1"/>
        <v>0</v>
      </c>
      <c r="J42" s="51" t="s">
        <v>4</v>
      </c>
    </row>
    <row r="43" spans="1:11" ht="15" customHeight="1" x14ac:dyDescent="0.15">
      <c r="A43" s="25"/>
      <c r="B43" s="25"/>
      <c r="C43" s="25"/>
      <c r="D43" s="25"/>
      <c r="E43" s="59"/>
      <c r="F43" s="51" t="s">
        <v>4</v>
      </c>
      <c r="G43" s="59"/>
      <c r="H43" s="51"/>
      <c r="I43" s="7">
        <f t="shared" si="1"/>
        <v>0</v>
      </c>
      <c r="J43" s="51" t="s">
        <v>4</v>
      </c>
    </row>
    <row r="44" spans="1:11" ht="15" customHeight="1" x14ac:dyDescent="0.15">
      <c r="A44" s="25"/>
      <c r="B44" s="25"/>
      <c r="C44" s="25"/>
      <c r="D44" s="25"/>
      <c r="E44" s="59"/>
      <c r="F44" s="51" t="s">
        <v>4</v>
      </c>
      <c r="G44" s="59"/>
      <c r="H44" s="51"/>
      <c r="I44" s="7">
        <f t="shared" si="1"/>
        <v>0</v>
      </c>
      <c r="J44" s="51" t="s">
        <v>4</v>
      </c>
    </row>
    <row r="45" spans="1:11" ht="15" customHeight="1" x14ac:dyDescent="0.15">
      <c r="A45" s="25"/>
      <c r="B45" s="25"/>
      <c r="C45" s="25"/>
      <c r="D45" s="25"/>
      <c r="E45" s="59"/>
      <c r="F45" s="51" t="s">
        <v>4</v>
      </c>
      <c r="G45" s="59"/>
      <c r="H45" s="51"/>
      <c r="I45" s="7">
        <f t="shared" si="1"/>
        <v>0</v>
      </c>
      <c r="J45" s="51" t="s">
        <v>4</v>
      </c>
    </row>
    <row r="46" spans="1:11" ht="15" customHeight="1" x14ac:dyDescent="0.15">
      <c r="A46" s="25"/>
      <c r="B46" s="25"/>
      <c r="C46" s="25"/>
      <c r="D46" s="25"/>
      <c r="E46" s="59"/>
      <c r="F46" s="51" t="s">
        <v>4</v>
      </c>
      <c r="G46" s="59"/>
      <c r="H46" s="51"/>
      <c r="I46" s="7">
        <f t="shared" si="1"/>
        <v>0</v>
      </c>
      <c r="J46" s="51" t="s">
        <v>4</v>
      </c>
    </row>
    <row r="47" spans="1:11" ht="15" customHeight="1" x14ac:dyDescent="0.15">
      <c r="A47" s="64" t="s">
        <v>5</v>
      </c>
      <c r="B47" s="67"/>
      <c r="C47" s="67"/>
      <c r="D47" s="65"/>
      <c r="E47" s="59"/>
      <c r="F47" s="51"/>
      <c r="G47" s="59"/>
      <c r="H47" s="51"/>
      <c r="I47" s="60">
        <f>SUM(I6:I46)</f>
        <v>0</v>
      </c>
      <c r="J47" s="51" t="s">
        <v>4</v>
      </c>
    </row>
    <row r="48" spans="1:11" ht="4.5" customHeight="1" x14ac:dyDescent="0.15">
      <c r="A48" s="46"/>
      <c r="B48" s="46"/>
      <c r="C48" s="46"/>
      <c r="D48" s="46"/>
      <c r="E48" s="46"/>
      <c r="F48" s="46"/>
      <c r="G48" s="46"/>
      <c r="H48" s="46"/>
      <c r="I48" s="46"/>
      <c r="J48" s="46"/>
    </row>
    <row r="49" spans="1:11" ht="15" customHeight="1" x14ac:dyDescent="0.15">
      <c r="A49" s="45" t="s">
        <v>13</v>
      </c>
      <c r="B49" s="46"/>
      <c r="C49" s="46"/>
      <c r="D49" s="46"/>
      <c r="E49" s="46"/>
      <c r="F49" s="46"/>
      <c r="G49" s="46"/>
      <c r="H49" s="46"/>
      <c r="I49" s="46"/>
      <c r="J49" s="46"/>
      <c r="K49" s="15"/>
    </row>
    <row r="50" spans="1:11" ht="15" customHeight="1" x14ac:dyDescent="0.15">
      <c r="A50" s="45" t="s">
        <v>12</v>
      </c>
      <c r="B50" s="46"/>
      <c r="C50" s="46"/>
      <c r="D50" s="46"/>
      <c r="E50" s="46"/>
      <c r="F50" s="46"/>
      <c r="G50" s="46"/>
      <c r="H50" s="46"/>
      <c r="I50" s="46"/>
      <c r="J50" s="46"/>
      <c r="K50" s="15"/>
    </row>
    <row r="51" spans="1:11" ht="15" customHeight="1" x14ac:dyDescent="0.15">
      <c r="A51" s="45" t="s">
        <v>14</v>
      </c>
      <c r="B51" s="46"/>
      <c r="C51" s="46"/>
      <c r="D51" s="46"/>
      <c r="E51" s="46"/>
      <c r="F51" s="46"/>
      <c r="G51" s="46"/>
      <c r="H51" s="46"/>
      <c r="I51" s="46"/>
      <c r="J51" s="46"/>
      <c r="K51" s="15"/>
    </row>
    <row r="52" spans="1:11" ht="15" customHeight="1" x14ac:dyDescent="0.15">
      <c r="A52" s="61" t="s">
        <v>6</v>
      </c>
      <c r="B52" s="46"/>
      <c r="C52" s="46"/>
      <c r="D52" s="46"/>
      <c r="E52" s="46"/>
      <c r="F52" s="46"/>
      <c r="G52" s="46"/>
      <c r="H52" s="46"/>
      <c r="I52" s="46"/>
      <c r="J52" s="46"/>
      <c r="K52" s="16"/>
    </row>
    <row r="53" spans="1:11" ht="15" customHeight="1" x14ac:dyDescent="0.15">
      <c r="A53" s="61" t="s">
        <v>7</v>
      </c>
      <c r="B53" s="46"/>
      <c r="C53" s="46"/>
      <c r="D53" s="46"/>
      <c r="E53" s="46"/>
      <c r="F53" s="46"/>
      <c r="G53" s="46"/>
      <c r="H53" s="46"/>
      <c r="I53" s="46"/>
      <c r="J53" s="46"/>
    </row>
  </sheetData>
  <mergeCells count="4">
    <mergeCell ref="E5:F5"/>
    <mergeCell ref="G5:H5"/>
    <mergeCell ref="I5:J5"/>
    <mergeCell ref="A47:D47"/>
  </mergeCells>
  <phoneticPr fontId="4"/>
  <printOptions horizontalCentered="1"/>
  <pageMargins left="0.25" right="0.25" top="0.75" bottom="0.75" header="0.3" footer="0.3"/>
  <pageSetup paperSize="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AA54"/>
  <sheetViews>
    <sheetView tabSelected="1" zoomScale="85" zoomScaleNormal="85" workbookViewId="0">
      <selection activeCell="X31" sqref="X31"/>
    </sheetView>
  </sheetViews>
  <sheetFormatPr defaultColWidth="9" defaultRowHeight="15" customHeight="1" x14ac:dyDescent="0.15"/>
  <cols>
    <col min="1" max="1" width="4.375" style="2" customWidth="1"/>
    <col min="2" max="2" width="14.75" style="2" customWidth="1"/>
    <col min="3" max="3" width="7.125" style="2" bestFit="1" customWidth="1"/>
    <col min="4" max="4" width="14.375" style="2" customWidth="1"/>
    <col min="5" max="5" width="8.625" style="2" bestFit="1" customWidth="1"/>
    <col min="6" max="6" width="4.5" style="2" bestFit="1" customWidth="1"/>
    <col min="7" max="7" width="9.125" style="2" bestFit="1" customWidth="1"/>
    <col min="8" max="8" width="3.75" style="2" bestFit="1" customWidth="1"/>
    <col min="9" max="9" width="7.75" style="2" bestFit="1" customWidth="1"/>
    <col min="10" max="10" width="9.125" style="2" customWidth="1"/>
    <col min="11" max="11" width="9.25" style="2" bestFit="1" customWidth="1"/>
    <col min="12" max="12" width="7.125" style="2" bestFit="1" customWidth="1"/>
    <col min="13" max="13" width="2.625" style="2" customWidth="1"/>
    <col min="14" max="14" width="8.375" style="2" customWidth="1"/>
    <col min="15" max="15" width="14.25" style="2" bestFit="1" customWidth="1"/>
    <col min="16" max="16" width="2.625" style="2" customWidth="1"/>
    <col min="17" max="17" width="1.125" style="2" customWidth="1"/>
    <col min="18" max="18" width="8.5" style="2" bestFit="1" customWidth="1"/>
    <col min="19" max="16384" width="9" style="2"/>
  </cols>
  <sheetData>
    <row r="1" spans="1:27" ht="15" customHeight="1" x14ac:dyDescent="0.15">
      <c r="A1" s="1" t="s">
        <v>20</v>
      </c>
      <c r="B1" s="1"/>
    </row>
    <row r="2" spans="1:27" ht="6.75" customHeight="1" x14ac:dyDescent="0.15"/>
    <row r="3" spans="1:27" ht="24" customHeight="1" x14ac:dyDescent="0.15">
      <c r="A3" s="44" t="s">
        <v>19</v>
      </c>
      <c r="B3" s="23"/>
      <c r="Q3" s="4"/>
    </row>
    <row r="4" spans="1:27" ht="6.75" customHeight="1" x14ac:dyDescent="0.15"/>
    <row r="5" spans="1:27" ht="13.5" x14ac:dyDescent="0.15">
      <c r="A5" s="69"/>
      <c r="B5" s="69" t="s">
        <v>1</v>
      </c>
      <c r="C5" s="73" t="s">
        <v>10</v>
      </c>
      <c r="D5" s="73" t="s">
        <v>11</v>
      </c>
      <c r="E5" s="69" t="s">
        <v>39</v>
      </c>
      <c r="F5" s="69"/>
      <c r="G5" s="69"/>
      <c r="H5" s="69"/>
      <c r="I5" s="69"/>
      <c r="J5" s="69"/>
      <c r="K5" s="70" t="s">
        <v>43</v>
      </c>
      <c r="L5" s="71"/>
      <c r="M5" s="71"/>
      <c r="N5" s="72"/>
      <c r="O5" s="69" t="s">
        <v>3</v>
      </c>
      <c r="P5" s="69"/>
    </row>
    <row r="6" spans="1:27" ht="13.5" x14ac:dyDescent="0.15">
      <c r="A6" s="69"/>
      <c r="B6" s="69"/>
      <c r="C6" s="73"/>
      <c r="D6" s="73"/>
      <c r="E6" s="63" t="s">
        <v>0</v>
      </c>
      <c r="F6" s="62"/>
      <c r="G6" s="70" t="s">
        <v>35</v>
      </c>
      <c r="H6" s="72"/>
      <c r="I6" s="63" t="s">
        <v>53</v>
      </c>
      <c r="J6" s="62"/>
      <c r="K6" s="19" t="s">
        <v>2</v>
      </c>
      <c r="L6" s="69" t="s">
        <v>22</v>
      </c>
      <c r="M6" s="69"/>
      <c r="N6" s="19" t="s">
        <v>34</v>
      </c>
      <c r="O6" s="69"/>
      <c r="P6" s="69"/>
      <c r="Q6" s="4"/>
      <c r="R6" s="20" t="s">
        <v>8</v>
      </c>
      <c r="S6" s="68" t="s">
        <v>31</v>
      </c>
      <c r="T6" s="68"/>
      <c r="U6" s="68"/>
      <c r="V6" s="68"/>
      <c r="W6" s="68"/>
      <c r="X6" s="68"/>
      <c r="Y6" s="68"/>
      <c r="Z6" s="68"/>
      <c r="AA6" s="68"/>
    </row>
    <row r="7" spans="1:27" ht="15" customHeight="1" x14ac:dyDescent="0.15">
      <c r="A7" s="19">
        <v>1</v>
      </c>
      <c r="B7" s="24" t="s">
        <v>24</v>
      </c>
      <c r="C7" s="19" t="s">
        <v>15</v>
      </c>
      <c r="D7" s="25" t="s">
        <v>56</v>
      </c>
      <c r="E7" s="26">
        <v>500</v>
      </c>
      <c r="F7" s="21" t="s">
        <v>42</v>
      </c>
      <c r="G7" s="27">
        <v>5000</v>
      </c>
      <c r="H7" s="21" t="s">
        <v>16</v>
      </c>
      <c r="I7" s="28">
        <f>ROUND(E7/1000*700,0)</f>
        <v>350</v>
      </c>
      <c r="J7" s="29" t="s">
        <v>30</v>
      </c>
      <c r="K7" s="30" t="s">
        <v>29</v>
      </c>
      <c r="L7" s="27">
        <v>650</v>
      </c>
      <c r="M7" s="8" t="s">
        <v>4</v>
      </c>
      <c r="N7" s="27">
        <f>ROUND(G7/0.7,0)</f>
        <v>7143</v>
      </c>
      <c r="O7" s="31">
        <f t="shared" ref="O7" si="0">L7*N7</f>
        <v>4642950</v>
      </c>
      <c r="P7" s="8" t="s">
        <v>4</v>
      </c>
      <c r="Q7" s="9"/>
      <c r="R7" s="17">
        <f>L7/I7</f>
        <v>1.8571428571428572</v>
      </c>
      <c r="S7" s="12" t="s">
        <v>32</v>
      </c>
    </row>
    <row r="8" spans="1:27" ht="15" customHeight="1" x14ac:dyDescent="0.15">
      <c r="A8" s="19">
        <v>2</v>
      </c>
      <c r="B8" s="24" t="s">
        <v>9</v>
      </c>
      <c r="C8" s="19" t="s">
        <v>15</v>
      </c>
      <c r="D8" s="25" t="s">
        <v>56</v>
      </c>
      <c r="E8" s="26">
        <v>210</v>
      </c>
      <c r="F8" s="8" t="s">
        <v>41</v>
      </c>
      <c r="G8" s="27">
        <v>450</v>
      </c>
      <c r="H8" s="8" t="s">
        <v>23</v>
      </c>
      <c r="I8" s="32">
        <f>ROUND(210,0)</f>
        <v>210</v>
      </c>
      <c r="J8" s="29" t="s">
        <v>50</v>
      </c>
      <c r="K8" s="30" t="s">
        <v>49</v>
      </c>
      <c r="L8" s="27">
        <v>400</v>
      </c>
      <c r="M8" s="8" t="s">
        <v>4</v>
      </c>
      <c r="N8" s="27">
        <f>G8</f>
        <v>450</v>
      </c>
      <c r="O8" s="31">
        <f t="shared" ref="O8:O12" si="1">L8*N8</f>
        <v>180000</v>
      </c>
      <c r="P8" s="8" t="s">
        <v>4</v>
      </c>
      <c r="Q8" s="9"/>
      <c r="R8" s="17">
        <f>L8/I8</f>
        <v>1.9047619047619047</v>
      </c>
      <c r="S8" s="12" t="s">
        <v>33</v>
      </c>
    </row>
    <row r="9" spans="1:27" ht="15" customHeight="1" x14ac:dyDescent="0.15">
      <c r="A9" s="19">
        <v>3</v>
      </c>
      <c r="B9" s="33" t="s">
        <v>17</v>
      </c>
      <c r="C9" s="34" t="s">
        <v>15</v>
      </c>
      <c r="D9" s="25" t="s">
        <v>56</v>
      </c>
      <c r="E9" s="26">
        <v>1050</v>
      </c>
      <c r="F9" s="8" t="s">
        <v>41</v>
      </c>
      <c r="G9" s="35">
        <v>65</v>
      </c>
      <c r="H9" s="8" t="s">
        <v>23</v>
      </c>
      <c r="I9" s="36">
        <f>ROUND(E9/1000*250,0)</f>
        <v>263</v>
      </c>
      <c r="J9" s="37" t="s">
        <v>51</v>
      </c>
      <c r="K9" s="38" t="s">
        <v>21</v>
      </c>
      <c r="L9" s="35">
        <v>500</v>
      </c>
      <c r="M9" s="18" t="s">
        <v>4</v>
      </c>
      <c r="N9" s="27">
        <f>ROUND(G9/0.25,0)</f>
        <v>260</v>
      </c>
      <c r="O9" s="39">
        <f t="shared" si="1"/>
        <v>130000</v>
      </c>
      <c r="P9" s="8" t="s">
        <v>4</v>
      </c>
      <c r="Q9" s="9"/>
      <c r="R9" s="17">
        <f t="shared" ref="R9:R12" si="2">L9/I9</f>
        <v>1.9011406844106464</v>
      </c>
      <c r="S9" s="12" t="s">
        <v>48</v>
      </c>
    </row>
    <row r="10" spans="1:27" ht="15" customHeight="1" x14ac:dyDescent="0.15">
      <c r="A10" s="19">
        <v>4</v>
      </c>
      <c r="B10" s="33" t="s">
        <v>36</v>
      </c>
      <c r="C10" s="19" t="s">
        <v>15</v>
      </c>
      <c r="D10" s="25" t="s">
        <v>56</v>
      </c>
      <c r="E10" s="26">
        <v>550</v>
      </c>
      <c r="F10" s="8" t="s">
        <v>41</v>
      </c>
      <c r="G10" s="35">
        <v>500</v>
      </c>
      <c r="H10" s="8" t="s">
        <v>23</v>
      </c>
      <c r="I10" s="36">
        <f>ROUND(E10/1000*200,0)</f>
        <v>110</v>
      </c>
      <c r="J10" s="37" t="s">
        <v>52</v>
      </c>
      <c r="K10" s="38" t="s">
        <v>37</v>
      </c>
      <c r="L10" s="35">
        <v>200</v>
      </c>
      <c r="M10" s="18" t="s">
        <v>4</v>
      </c>
      <c r="N10" s="27">
        <f>ROUND(G10/0.2,0)</f>
        <v>2500</v>
      </c>
      <c r="O10" s="39">
        <f t="shared" si="1"/>
        <v>500000</v>
      </c>
      <c r="P10" s="8" t="s">
        <v>4</v>
      </c>
      <c r="Q10" s="9"/>
      <c r="R10" s="17">
        <f t="shared" si="2"/>
        <v>1.8181818181818181</v>
      </c>
      <c r="S10" s="12" t="s">
        <v>45</v>
      </c>
    </row>
    <row r="11" spans="1:27" ht="15" customHeight="1" x14ac:dyDescent="0.15">
      <c r="A11" s="19">
        <v>5</v>
      </c>
      <c r="B11" s="33" t="s">
        <v>18</v>
      </c>
      <c r="C11" s="19" t="s">
        <v>15</v>
      </c>
      <c r="D11" s="25" t="s">
        <v>56</v>
      </c>
      <c r="E11" s="26">
        <v>350</v>
      </c>
      <c r="F11" s="8" t="s">
        <v>41</v>
      </c>
      <c r="G11" s="35">
        <v>1150</v>
      </c>
      <c r="H11" s="8" t="s">
        <v>23</v>
      </c>
      <c r="I11" s="36">
        <f>ROUND(E11/1000*100*3,0)</f>
        <v>105</v>
      </c>
      <c r="J11" s="37" t="s">
        <v>47</v>
      </c>
      <c r="K11" s="38" t="s">
        <v>38</v>
      </c>
      <c r="L11" s="35">
        <v>180</v>
      </c>
      <c r="M11" s="18" t="s">
        <v>4</v>
      </c>
      <c r="N11" s="27">
        <f>ROUND(G11/0.3,0)</f>
        <v>3833</v>
      </c>
      <c r="O11" s="39">
        <f t="shared" si="1"/>
        <v>689940</v>
      </c>
      <c r="P11" s="8" t="s">
        <v>4</v>
      </c>
      <c r="Q11" s="9"/>
      <c r="R11" s="17">
        <f>L11/I11</f>
        <v>1.7142857142857142</v>
      </c>
      <c r="S11" s="12" t="s">
        <v>44</v>
      </c>
    </row>
    <row r="12" spans="1:27" ht="15" customHeight="1" x14ac:dyDescent="0.15">
      <c r="A12" s="19">
        <v>6</v>
      </c>
      <c r="B12" s="40" t="s">
        <v>25</v>
      </c>
      <c r="C12" s="19" t="s">
        <v>26</v>
      </c>
      <c r="D12" s="25" t="s">
        <v>27</v>
      </c>
      <c r="E12" s="26">
        <v>200</v>
      </c>
      <c r="F12" s="8" t="s">
        <v>41</v>
      </c>
      <c r="G12" s="35">
        <v>20</v>
      </c>
      <c r="H12" s="8" t="s">
        <v>23</v>
      </c>
      <c r="I12" s="36">
        <f>ROUND(E12/1000*500,0)</f>
        <v>100</v>
      </c>
      <c r="J12" s="37" t="s">
        <v>40</v>
      </c>
      <c r="K12" s="38" t="s">
        <v>28</v>
      </c>
      <c r="L12" s="41">
        <v>180</v>
      </c>
      <c r="M12" s="8" t="s">
        <v>4</v>
      </c>
      <c r="N12" s="27">
        <f>ROUND(G12/0.5,0)</f>
        <v>40</v>
      </c>
      <c r="O12" s="39">
        <f t="shared" si="1"/>
        <v>7200</v>
      </c>
      <c r="P12" s="8" t="s">
        <v>4</v>
      </c>
      <c r="Q12" s="9"/>
      <c r="R12" s="17">
        <f t="shared" si="2"/>
        <v>1.8</v>
      </c>
      <c r="S12" s="12" t="s">
        <v>46</v>
      </c>
    </row>
    <row r="13" spans="1:27" ht="15" customHeight="1" x14ac:dyDescent="0.15">
      <c r="A13" s="19"/>
      <c r="B13" s="40"/>
      <c r="C13" s="19"/>
      <c r="D13" s="19"/>
      <c r="E13" s="41"/>
      <c r="F13" s="8" t="s">
        <v>41</v>
      </c>
      <c r="G13" s="41"/>
      <c r="H13" s="8" t="s">
        <v>23</v>
      </c>
      <c r="I13" s="41"/>
      <c r="J13" s="8"/>
      <c r="K13" s="42"/>
      <c r="L13" s="41"/>
      <c r="M13" s="8" t="s">
        <v>4</v>
      </c>
      <c r="N13" s="41"/>
      <c r="O13" s="31">
        <f t="shared" ref="O13" si="3">L13*N13</f>
        <v>0</v>
      </c>
      <c r="P13" s="8" t="s">
        <v>4</v>
      </c>
      <c r="Q13" s="9"/>
    </row>
    <row r="14" spans="1:27" ht="15" customHeight="1" x14ac:dyDescent="0.15">
      <c r="A14" s="19"/>
      <c r="B14" s="33"/>
      <c r="C14" s="34"/>
      <c r="D14" s="25"/>
      <c r="E14" s="35"/>
      <c r="F14" s="8" t="s">
        <v>41</v>
      </c>
      <c r="G14" s="35"/>
      <c r="H14" s="8" t="s">
        <v>23</v>
      </c>
      <c r="I14" s="35"/>
      <c r="J14" s="8"/>
      <c r="K14" s="38"/>
      <c r="L14" s="35"/>
      <c r="M14" s="8" t="s">
        <v>4</v>
      </c>
      <c r="N14" s="35"/>
      <c r="O14" s="31">
        <f t="shared" ref="O14" si="4">L14*N14</f>
        <v>0</v>
      </c>
      <c r="P14" s="8" t="s">
        <v>4</v>
      </c>
      <c r="Q14" s="9"/>
      <c r="R14" s="12"/>
    </row>
    <row r="15" spans="1:27" ht="15" customHeight="1" x14ac:dyDescent="0.15">
      <c r="A15" s="19"/>
      <c r="B15" s="40"/>
      <c r="C15" s="19"/>
      <c r="D15" s="19"/>
      <c r="E15" s="41"/>
      <c r="F15" s="8" t="s">
        <v>41</v>
      </c>
      <c r="G15" s="41"/>
      <c r="H15" s="8" t="s">
        <v>23</v>
      </c>
      <c r="I15" s="41"/>
      <c r="J15" s="8"/>
      <c r="K15" s="42"/>
      <c r="L15" s="41"/>
      <c r="M15" s="8" t="s">
        <v>4</v>
      </c>
      <c r="N15" s="41"/>
      <c r="O15" s="31">
        <f t="shared" ref="O15:O30" si="5">L15*N15</f>
        <v>0</v>
      </c>
      <c r="P15" s="8" t="s">
        <v>4</v>
      </c>
      <c r="Q15" s="9"/>
    </row>
    <row r="16" spans="1:27" ht="15" customHeight="1" x14ac:dyDescent="0.15">
      <c r="A16" s="19"/>
      <c r="B16" s="40"/>
      <c r="C16" s="19"/>
      <c r="D16" s="19"/>
      <c r="E16" s="41"/>
      <c r="F16" s="8" t="s">
        <v>41</v>
      </c>
      <c r="G16" s="41"/>
      <c r="H16" s="8" t="s">
        <v>23</v>
      </c>
      <c r="I16" s="41"/>
      <c r="J16" s="8"/>
      <c r="K16" s="42"/>
      <c r="L16" s="41"/>
      <c r="M16" s="8" t="s">
        <v>4</v>
      </c>
      <c r="N16" s="41"/>
      <c r="O16" s="31">
        <f t="shared" si="5"/>
        <v>0</v>
      </c>
      <c r="P16" s="8" t="s">
        <v>4</v>
      </c>
      <c r="Q16" s="9"/>
    </row>
    <row r="17" spans="1:17" ht="15" customHeight="1" x14ac:dyDescent="0.15">
      <c r="A17" s="19"/>
      <c r="B17" s="40"/>
      <c r="C17" s="19"/>
      <c r="D17" s="19"/>
      <c r="E17" s="41"/>
      <c r="F17" s="8" t="s">
        <v>41</v>
      </c>
      <c r="G17" s="41"/>
      <c r="H17" s="8" t="s">
        <v>23</v>
      </c>
      <c r="I17" s="41"/>
      <c r="J17" s="8"/>
      <c r="K17" s="42"/>
      <c r="L17" s="41"/>
      <c r="M17" s="8" t="s">
        <v>4</v>
      </c>
      <c r="N17" s="41"/>
      <c r="O17" s="31">
        <f t="shared" si="5"/>
        <v>0</v>
      </c>
      <c r="P17" s="8" t="s">
        <v>4</v>
      </c>
      <c r="Q17" s="9"/>
    </row>
    <row r="18" spans="1:17" ht="15" customHeight="1" x14ac:dyDescent="0.15">
      <c r="A18" s="19"/>
      <c r="B18" s="40"/>
      <c r="C18" s="19"/>
      <c r="D18" s="19"/>
      <c r="E18" s="41"/>
      <c r="F18" s="8" t="s">
        <v>41</v>
      </c>
      <c r="G18" s="41"/>
      <c r="H18" s="8" t="s">
        <v>23</v>
      </c>
      <c r="I18" s="41"/>
      <c r="J18" s="8"/>
      <c r="K18" s="42"/>
      <c r="L18" s="41"/>
      <c r="M18" s="8" t="s">
        <v>4</v>
      </c>
      <c r="N18" s="41"/>
      <c r="O18" s="31">
        <f t="shared" si="5"/>
        <v>0</v>
      </c>
      <c r="P18" s="8" t="s">
        <v>4</v>
      </c>
      <c r="Q18" s="9"/>
    </row>
    <row r="19" spans="1:17" ht="15" customHeight="1" x14ac:dyDescent="0.15">
      <c r="A19" s="19"/>
      <c r="B19" s="40"/>
      <c r="C19" s="19"/>
      <c r="D19" s="19"/>
      <c r="E19" s="41"/>
      <c r="F19" s="8" t="s">
        <v>41</v>
      </c>
      <c r="G19" s="41"/>
      <c r="H19" s="8" t="s">
        <v>23</v>
      </c>
      <c r="I19" s="41"/>
      <c r="J19" s="8"/>
      <c r="K19" s="42"/>
      <c r="L19" s="41"/>
      <c r="M19" s="8" t="s">
        <v>4</v>
      </c>
      <c r="N19" s="41"/>
      <c r="O19" s="31">
        <f t="shared" si="5"/>
        <v>0</v>
      </c>
      <c r="P19" s="8" t="s">
        <v>4</v>
      </c>
      <c r="Q19" s="9"/>
    </row>
    <row r="20" spans="1:17" ht="15" customHeight="1" x14ac:dyDescent="0.15">
      <c r="A20" s="19"/>
      <c r="B20" s="43"/>
      <c r="C20" s="19"/>
      <c r="D20" s="19"/>
      <c r="E20" s="41"/>
      <c r="F20" s="8" t="s">
        <v>41</v>
      </c>
      <c r="G20" s="41"/>
      <c r="H20" s="8" t="s">
        <v>23</v>
      </c>
      <c r="I20" s="41"/>
      <c r="J20" s="8"/>
      <c r="K20" s="42"/>
      <c r="L20" s="41"/>
      <c r="M20" s="8" t="s">
        <v>4</v>
      </c>
      <c r="N20" s="41"/>
      <c r="O20" s="31">
        <f t="shared" si="5"/>
        <v>0</v>
      </c>
      <c r="P20" s="8" t="s">
        <v>4</v>
      </c>
      <c r="Q20" s="9"/>
    </row>
    <row r="21" spans="1:17" ht="15" customHeight="1" x14ac:dyDescent="0.15">
      <c r="A21" s="19"/>
      <c r="B21" s="40"/>
      <c r="C21" s="19"/>
      <c r="D21" s="19"/>
      <c r="E21" s="41"/>
      <c r="F21" s="8" t="s">
        <v>41</v>
      </c>
      <c r="G21" s="41"/>
      <c r="H21" s="8" t="s">
        <v>23</v>
      </c>
      <c r="I21" s="41"/>
      <c r="J21" s="8"/>
      <c r="K21" s="42"/>
      <c r="L21" s="41"/>
      <c r="M21" s="8" t="s">
        <v>4</v>
      </c>
      <c r="N21" s="41"/>
      <c r="O21" s="31">
        <f t="shared" si="5"/>
        <v>0</v>
      </c>
      <c r="P21" s="8" t="s">
        <v>4</v>
      </c>
      <c r="Q21" s="9"/>
    </row>
    <row r="22" spans="1:17" ht="15" customHeight="1" x14ac:dyDescent="0.15">
      <c r="A22" s="19"/>
      <c r="B22" s="40"/>
      <c r="C22" s="19"/>
      <c r="D22" s="19"/>
      <c r="E22" s="41"/>
      <c r="F22" s="8" t="s">
        <v>41</v>
      </c>
      <c r="G22" s="41"/>
      <c r="H22" s="8" t="s">
        <v>23</v>
      </c>
      <c r="I22" s="41"/>
      <c r="J22" s="8"/>
      <c r="K22" s="42"/>
      <c r="L22" s="41"/>
      <c r="M22" s="8" t="s">
        <v>4</v>
      </c>
      <c r="N22" s="41"/>
      <c r="O22" s="31">
        <f t="shared" si="5"/>
        <v>0</v>
      </c>
      <c r="P22" s="8" t="s">
        <v>4</v>
      </c>
      <c r="Q22" s="9"/>
    </row>
    <row r="23" spans="1:17" ht="15" customHeight="1" x14ac:dyDescent="0.15">
      <c r="A23" s="19"/>
      <c r="B23" s="40"/>
      <c r="C23" s="19"/>
      <c r="D23" s="19"/>
      <c r="E23" s="41"/>
      <c r="F23" s="8" t="s">
        <v>41</v>
      </c>
      <c r="G23" s="41"/>
      <c r="H23" s="8" t="s">
        <v>23</v>
      </c>
      <c r="I23" s="41"/>
      <c r="J23" s="8"/>
      <c r="K23" s="42"/>
      <c r="L23" s="41"/>
      <c r="M23" s="8" t="s">
        <v>4</v>
      </c>
      <c r="N23" s="41"/>
      <c r="O23" s="31">
        <f t="shared" si="5"/>
        <v>0</v>
      </c>
      <c r="P23" s="8" t="s">
        <v>4</v>
      </c>
      <c r="Q23" s="9"/>
    </row>
    <row r="24" spans="1:17" ht="15" customHeight="1" x14ac:dyDescent="0.15">
      <c r="A24" s="19"/>
      <c r="B24" s="40"/>
      <c r="C24" s="19"/>
      <c r="D24" s="19"/>
      <c r="E24" s="41"/>
      <c r="F24" s="8" t="s">
        <v>41</v>
      </c>
      <c r="G24" s="41"/>
      <c r="H24" s="8" t="s">
        <v>23</v>
      </c>
      <c r="I24" s="41"/>
      <c r="J24" s="8"/>
      <c r="K24" s="42"/>
      <c r="L24" s="41"/>
      <c r="M24" s="8" t="s">
        <v>4</v>
      </c>
      <c r="N24" s="41"/>
      <c r="O24" s="31">
        <f t="shared" si="5"/>
        <v>0</v>
      </c>
      <c r="P24" s="8" t="s">
        <v>4</v>
      </c>
      <c r="Q24" s="9"/>
    </row>
    <row r="25" spans="1:17" ht="15" customHeight="1" x14ac:dyDescent="0.15">
      <c r="A25" s="19"/>
      <c r="B25" s="40"/>
      <c r="C25" s="19"/>
      <c r="D25" s="19"/>
      <c r="E25" s="41"/>
      <c r="F25" s="8" t="s">
        <v>41</v>
      </c>
      <c r="G25" s="41"/>
      <c r="H25" s="8" t="s">
        <v>23</v>
      </c>
      <c r="I25" s="41"/>
      <c r="J25" s="8"/>
      <c r="K25" s="42"/>
      <c r="L25" s="41"/>
      <c r="M25" s="8" t="s">
        <v>4</v>
      </c>
      <c r="N25" s="41"/>
      <c r="O25" s="31">
        <f t="shared" si="5"/>
        <v>0</v>
      </c>
      <c r="P25" s="8" t="s">
        <v>4</v>
      </c>
      <c r="Q25" s="9"/>
    </row>
    <row r="26" spans="1:17" ht="15" customHeight="1" x14ac:dyDescent="0.15">
      <c r="A26" s="19"/>
      <c r="B26" s="40"/>
      <c r="C26" s="19"/>
      <c r="D26" s="19"/>
      <c r="E26" s="41"/>
      <c r="F26" s="8" t="s">
        <v>41</v>
      </c>
      <c r="G26" s="41"/>
      <c r="H26" s="8" t="s">
        <v>23</v>
      </c>
      <c r="I26" s="41"/>
      <c r="J26" s="8"/>
      <c r="K26" s="42"/>
      <c r="L26" s="41"/>
      <c r="M26" s="8" t="s">
        <v>4</v>
      </c>
      <c r="N26" s="41"/>
      <c r="O26" s="31">
        <f t="shared" si="5"/>
        <v>0</v>
      </c>
      <c r="P26" s="8" t="s">
        <v>4</v>
      </c>
      <c r="Q26" s="9"/>
    </row>
    <row r="27" spans="1:17" ht="15" customHeight="1" x14ac:dyDescent="0.15">
      <c r="A27" s="19"/>
      <c r="B27" s="40"/>
      <c r="C27" s="19"/>
      <c r="D27" s="19"/>
      <c r="E27" s="41"/>
      <c r="F27" s="8" t="s">
        <v>41</v>
      </c>
      <c r="G27" s="41"/>
      <c r="H27" s="8" t="s">
        <v>23</v>
      </c>
      <c r="I27" s="41"/>
      <c r="J27" s="8"/>
      <c r="K27" s="42"/>
      <c r="L27" s="41"/>
      <c r="M27" s="8" t="s">
        <v>4</v>
      </c>
      <c r="N27" s="41"/>
      <c r="O27" s="31">
        <f t="shared" si="5"/>
        <v>0</v>
      </c>
      <c r="P27" s="8" t="s">
        <v>4</v>
      </c>
      <c r="Q27" s="9"/>
    </row>
    <row r="28" spans="1:17" ht="15" customHeight="1" x14ac:dyDescent="0.15">
      <c r="A28" s="19"/>
      <c r="B28" s="40"/>
      <c r="C28" s="19"/>
      <c r="D28" s="19"/>
      <c r="E28" s="41"/>
      <c r="F28" s="8" t="s">
        <v>41</v>
      </c>
      <c r="G28" s="41"/>
      <c r="H28" s="8" t="s">
        <v>23</v>
      </c>
      <c r="I28" s="41"/>
      <c r="J28" s="8"/>
      <c r="K28" s="42"/>
      <c r="L28" s="41"/>
      <c r="M28" s="8" t="s">
        <v>4</v>
      </c>
      <c r="N28" s="41"/>
      <c r="O28" s="31">
        <f>L28*N28</f>
        <v>0</v>
      </c>
      <c r="P28" s="8" t="s">
        <v>4</v>
      </c>
      <c r="Q28" s="9"/>
    </row>
    <row r="29" spans="1:17" ht="15" customHeight="1" x14ac:dyDescent="0.15">
      <c r="A29" s="19"/>
      <c r="B29" s="40"/>
      <c r="C29" s="19"/>
      <c r="D29" s="19"/>
      <c r="E29" s="41"/>
      <c r="F29" s="8" t="s">
        <v>41</v>
      </c>
      <c r="G29" s="41"/>
      <c r="H29" s="8" t="s">
        <v>23</v>
      </c>
      <c r="I29" s="41"/>
      <c r="J29" s="8"/>
      <c r="K29" s="42"/>
      <c r="L29" s="41"/>
      <c r="M29" s="8" t="s">
        <v>4</v>
      </c>
      <c r="N29" s="41"/>
      <c r="O29" s="31">
        <f t="shared" si="5"/>
        <v>0</v>
      </c>
      <c r="P29" s="8" t="s">
        <v>4</v>
      </c>
    </row>
    <row r="30" spans="1:17" ht="15" customHeight="1" x14ac:dyDescent="0.15">
      <c r="A30" s="19"/>
      <c r="B30" s="40"/>
      <c r="C30" s="19"/>
      <c r="D30" s="19"/>
      <c r="E30" s="41"/>
      <c r="F30" s="8" t="s">
        <v>41</v>
      </c>
      <c r="G30" s="41"/>
      <c r="H30" s="8" t="s">
        <v>23</v>
      </c>
      <c r="I30" s="41"/>
      <c r="J30" s="8"/>
      <c r="K30" s="42"/>
      <c r="L30" s="41"/>
      <c r="M30" s="8" t="s">
        <v>4</v>
      </c>
      <c r="N30" s="41"/>
      <c r="O30" s="31">
        <f t="shared" si="5"/>
        <v>0</v>
      </c>
      <c r="P30" s="8" t="s">
        <v>4</v>
      </c>
      <c r="Q30" s="12"/>
    </row>
    <row r="31" spans="1:17" ht="15" customHeight="1" x14ac:dyDescent="0.15">
      <c r="A31" s="19"/>
      <c r="B31" s="40"/>
      <c r="C31" s="19"/>
      <c r="D31" s="19"/>
      <c r="E31" s="41"/>
      <c r="F31" s="8" t="s">
        <v>41</v>
      </c>
      <c r="G31" s="41"/>
      <c r="H31" s="8" t="s">
        <v>23</v>
      </c>
      <c r="I31" s="41"/>
      <c r="J31" s="8"/>
      <c r="K31" s="42"/>
      <c r="L31" s="41"/>
      <c r="M31" s="8" t="s">
        <v>4</v>
      </c>
      <c r="N31" s="41"/>
      <c r="O31" s="31">
        <f>L31*N31</f>
        <v>0</v>
      </c>
      <c r="P31" s="8" t="s">
        <v>4</v>
      </c>
      <c r="Q31" s="12"/>
    </row>
    <row r="32" spans="1:17" ht="15" customHeight="1" x14ac:dyDescent="0.15">
      <c r="A32" s="19"/>
      <c r="B32" s="19"/>
      <c r="C32" s="19"/>
      <c r="D32" s="19"/>
      <c r="E32" s="13"/>
      <c r="F32" s="8" t="s">
        <v>41</v>
      </c>
      <c r="G32" s="13"/>
      <c r="H32" s="8" t="s">
        <v>23</v>
      </c>
      <c r="I32" s="13"/>
      <c r="J32" s="8"/>
      <c r="K32" s="19"/>
      <c r="L32" s="13"/>
      <c r="M32" s="8" t="s">
        <v>4</v>
      </c>
      <c r="N32" s="13"/>
      <c r="O32" s="31">
        <f t="shared" ref="O32:O47" si="6">L32*N32</f>
        <v>0</v>
      </c>
      <c r="P32" s="8" t="s">
        <v>4</v>
      </c>
      <c r="Q32" s="12"/>
    </row>
    <row r="33" spans="1:16" ht="15" customHeight="1" x14ac:dyDescent="0.15">
      <c r="A33" s="19"/>
      <c r="B33" s="19"/>
      <c r="C33" s="19"/>
      <c r="D33" s="19"/>
      <c r="E33" s="13"/>
      <c r="F33" s="8" t="s">
        <v>41</v>
      </c>
      <c r="G33" s="13"/>
      <c r="H33" s="8" t="s">
        <v>23</v>
      </c>
      <c r="I33" s="13"/>
      <c r="J33" s="8"/>
      <c r="K33" s="19"/>
      <c r="L33" s="13"/>
      <c r="M33" s="8" t="s">
        <v>4</v>
      </c>
      <c r="N33" s="13"/>
      <c r="O33" s="31">
        <f t="shared" ref="O33:O38" si="7">L33*N33</f>
        <v>0</v>
      </c>
      <c r="P33" s="8" t="s">
        <v>4</v>
      </c>
    </row>
    <row r="34" spans="1:16" ht="15" customHeight="1" x14ac:dyDescent="0.15">
      <c r="A34" s="19"/>
      <c r="B34" s="19"/>
      <c r="C34" s="19"/>
      <c r="D34" s="19"/>
      <c r="E34" s="13"/>
      <c r="F34" s="8" t="s">
        <v>41</v>
      </c>
      <c r="G34" s="13"/>
      <c r="H34" s="8" t="s">
        <v>23</v>
      </c>
      <c r="I34" s="13"/>
      <c r="J34" s="8"/>
      <c r="K34" s="19"/>
      <c r="L34" s="13"/>
      <c r="M34" s="8" t="s">
        <v>4</v>
      </c>
      <c r="N34" s="13"/>
      <c r="O34" s="31">
        <f t="shared" si="7"/>
        <v>0</v>
      </c>
      <c r="P34" s="8" t="s">
        <v>4</v>
      </c>
    </row>
    <row r="35" spans="1:16" ht="15" customHeight="1" x14ac:dyDescent="0.15">
      <c r="A35" s="19"/>
      <c r="B35" s="19"/>
      <c r="C35" s="19"/>
      <c r="D35" s="19"/>
      <c r="E35" s="13"/>
      <c r="F35" s="8" t="s">
        <v>41</v>
      </c>
      <c r="G35" s="13"/>
      <c r="H35" s="8" t="s">
        <v>23</v>
      </c>
      <c r="I35" s="13"/>
      <c r="J35" s="8"/>
      <c r="K35" s="19"/>
      <c r="L35" s="13"/>
      <c r="M35" s="8" t="s">
        <v>4</v>
      </c>
      <c r="N35" s="13"/>
      <c r="O35" s="31">
        <f t="shared" si="7"/>
        <v>0</v>
      </c>
      <c r="P35" s="8" t="s">
        <v>4</v>
      </c>
    </row>
    <row r="36" spans="1:16" ht="15" customHeight="1" x14ac:dyDescent="0.15">
      <c r="A36" s="19"/>
      <c r="B36" s="19"/>
      <c r="C36" s="19"/>
      <c r="D36" s="19"/>
      <c r="E36" s="13"/>
      <c r="F36" s="8" t="s">
        <v>41</v>
      </c>
      <c r="G36" s="13"/>
      <c r="H36" s="8" t="s">
        <v>23</v>
      </c>
      <c r="I36" s="13"/>
      <c r="J36" s="8"/>
      <c r="K36" s="19"/>
      <c r="L36" s="13"/>
      <c r="M36" s="8" t="s">
        <v>4</v>
      </c>
      <c r="N36" s="13"/>
      <c r="O36" s="31">
        <f t="shared" ref="O36" si="8">L36*N36</f>
        <v>0</v>
      </c>
      <c r="P36" s="8" t="s">
        <v>4</v>
      </c>
    </row>
    <row r="37" spans="1:16" ht="15" customHeight="1" x14ac:dyDescent="0.15">
      <c r="A37" s="19"/>
      <c r="B37" s="19"/>
      <c r="C37" s="19"/>
      <c r="D37" s="19"/>
      <c r="E37" s="13"/>
      <c r="F37" s="8" t="s">
        <v>41</v>
      </c>
      <c r="G37" s="13"/>
      <c r="H37" s="8" t="s">
        <v>23</v>
      </c>
      <c r="I37" s="13"/>
      <c r="J37" s="8"/>
      <c r="K37" s="19"/>
      <c r="L37" s="13"/>
      <c r="M37" s="8" t="s">
        <v>4</v>
      </c>
      <c r="N37" s="13"/>
      <c r="O37" s="31">
        <f>L37*N37</f>
        <v>0</v>
      </c>
      <c r="P37" s="8" t="s">
        <v>4</v>
      </c>
    </row>
    <row r="38" spans="1:16" ht="15" customHeight="1" x14ac:dyDescent="0.15">
      <c r="A38" s="19"/>
      <c r="B38" s="19"/>
      <c r="C38" s="19"/>
      <c r="D38" s="19"/>
      <c r="E38" s="13"/>
      <c r="F38" s="8" t="s">
        <v>41</v>
      </c>
      <c r="G38" s="13"/>
      <c r="H38" s="8" t="s">
        <v>23</v>
      </c>
      <c r="I38" s="13"/>
      <c r="J38" s="8"/>
      <c r="K38" s="19"/>
      <c r="L38" s="13"/>
      <c r="M38" s="8" t="s">
        <v>4</v>
      </c>
      <c r="N38" s="13"/>
      <c r="O38" s="31">
        <f t="shared" si="7"/>
        <v>0</v>
      </c>
      <c r="P38" s="8" t="s">
        <v>4</v>
      </c>
    </row>
    <row r="39" spans="1:16" ht="15" customHeight="1" x14ac:dyDescent="0.15">
      <c r="A39" s="19"/>
      <c r="B39" s="19"/>
      <c r="C39" s="19"/>
      <c r="D39" s="19"/>
      <c r="E39" s="13"/>
      <c r="F39" s="8" t="s">
        <v>41</v>
      </c>
      <c r="G39" s="13"/>
      <c r="H39" s="8" t="s">
        <v>23</v>
      </c>
      <c r="I39" s="13"/>
      <c r="J39" s="8"/>
      <c r="K39" s="19"/>
      <c r="L39" s="13"/>
      <c r="M39" s="8" t="s">
        <v>4</v>
      </c>
      <c r="N39" s="13"/>
      <c r="O39" s="31">
        <f>L39*N39</f>
        <v>0</v>
      </c>
      <c r="P39" s="8" t="s">
        <v>4</v>
      </c>
    </row>
    <row r="40" spans="1:16" ht="15" customHeight="1" x14ac:dyDescent="0.15">
      <c r="A40" s="19"/>
      <c r="B40" s="19"/>
      <c r="C40" s="19"/>
      <c r="D40" s="19"/>
      <c r="E40" s="13"/>
      <c r="F40" s="8" t="s">
        <v>41</v>
      </c>
      <c r="G40" s="13"/>
      <c r="H40" s="8" t="s">
        <v>23</v>
      </c>
      <c r="I40" s="13"/>
      <c r="J40" s="8"/>
      <c r="K40" s="19"/>
      <c r="L40" s="13"/>
      <c r="M40" s="8" t="s">
        <v>4</v>
      </c>
      <c r="N40" s="13"/>
      <c r="O40" s="31">
        <f t="shared" si="6"/>
        <v>0</v>
      </c>
      <c r="P40" s="8" t="s">
        <v>4</v>
      </c>
    </row>
    <row r="41" spans="1:16" ht="15" customHeight="1" x14ac:dyDescent="0.15">
      <c r="A41" s="19"/>
      <c r="B41" s="19"/>
      <c r="C41" s="19"/>
      <c r="D41" s="19"/>
      <c r="E41" s="13"/>
      <c r="F41" s="8" t="s">
        <v>41</v>
      </c>
      <c r="G41" s="13"/>
      <c r="H41" s="8" t="s">
        <v>23</v>
      </c>
      <c r="I41" s="13"/>
      <c r="J41" s="8"/>
      <c r="K41" s="19"/>
      <c r="L41" s="13"/>
      <c r="M41" s="8" t="s">
        <v>4</v>
      </c>
      <c r="N41" s="13"/>
      <c r="O41" s="31">
        <f t="shared" si="6"/>
        <v>0</v>
      </c>
      <c r="P41" s="8" t="s">
        <v>4</v>
      </c>
    </row>
    <row r="42" spans="1:16" ht="15" customHeight="1" x14ac:dyDescent="0.15">
      <c r="A42" s="19"/>
      <c r="B42" s="19"/>
      <c r="C42" s="19"/>
      <c r="D42" s="19"/>
      <c r="E42" s="13"/>
      <c r="F42" s="8" t="s">
        <v>41</v>
      </c>
      <c r="G42" s="13"/>
      <c r="H42" s="8" t="s">
        <v>23</v>
      </c>
      <c r="I42" s="13"/>
      <c r="J42" s="8"/>
      <c r="K42" s="19"/>
      <c r="L42" s="13"/>
      <c r="M42" s="8" t="s">
        <v>4</v>
      </c>
      <c r="N42" s="13"/>
      <c r="O42" s="31">
        <f t="shared" si="6"/>
        <v>0</v>
      </c>
      <c r="P42" s="8" t="s">
        <v>4</v>
      </c>
    </row>
    <row r="43" spans="1:16" ht="15" customHeight="1" x14ac:dyDescent="0.15">
      <c r="A43" s="19"/>
      <c r="B43" s="19"/>
      <c r="C43" s="19"/>
      <c r="D43" s="19"/>
      <c r="E43" s="13"/>
      <c r="F43" s="8" t="s">
        <v>41</v>
      </c>
      <c r="G43" s="13"/>
      <c r="H43" s="8" t="s">
        <v>23</v>
      </c>
      <c r="I43" s="13"/>
      <c r="J43" s="8"/>
      <c r="K43" s="19"/>
      <c r="L43" s="13"/>
      <c r="M43" s="8" t="s">
        <v>4</v>
      </c>
      <c r="N43" s="13"/>
      <c r="O43" s="31">
        <f t="shared" si="6"/>
        <v>0</v>
      </c>
      <c r="P43" s="8" t="s">
        <v>4</v>
      </c>
    </row>
    <row r="44" spans="1:16" ht="15" customHeight="1" x14ac:dyDescent="0.15">
      <c r="A44" s="19"/>
      <c r="B44" s="19"/>
      <c r="C44" s="19"/>
      <c r="D44" s="19"/>
      <c r="E44" s="13"/>
      <c r="F44" s="8" t="s">
        <v>41</v>
      </c>
      <c r="G44" s="13"/>
      <c r="H44" s="8" t="s">
        <v>23</v>
      </c>
      <c r="I44" s="13"/>
      <c r="J44" s="8"/>
      <c r="K44" s="19"/>
      <c r="L44" s="13"/>
      <c r="M44" s="8" t="s">
        <v>4</v>
      </c>
      <c r="N44" s="13"/>
      <c r="O44" s="31">
        <f>L44*N44</f>
        <v>0</v>
      </c>
      <c r="P44" s="8" t="s">
        <v>4</v>
      </c>
    </row>
    <row r="45" spans="1:16" ht="15" customHeight="1" x14ac:dyDescent="0.15">
      <c r="A45" s="19"/>
      <c r="B45" s="19"/>
      <c r="C45" s="19"/>
      <c r="D45" s="19"/>
      <c r="E45" s="13"/>
      <c r="F45" s="8" t="s">
        <v>41</v>
      </c>
      <c r="G45" s="13"/>
      <c r="H45" s="8" t="s">
        <v>23</v>
      </c>
      <c r="I45" s="13"/>
      <c r="J45" s="8"/>
      <c r="K45" s="19"/>
      <c r="L45" s="13"/>
      <c r="M45" s="8" t="s">
        <v>4</v>
      </c>
      <c r="N45" s="13"/>
      <c r="O45" s="31">
        <f>L45*N45</f>
        <v>0</v>
      </c>
      <c r="P45" s="8" t="s">
        <v>4</v>
      </c>
    </row>
    <row r="46" spans="1:16" ht="15" customHeight="1" x14ac:dyDescent="0.15">
      <c r="A46" s="19"/>
      <c r="B46" s="19"/>
      <c r="C46" s="19"/>
      <c r="D46" s="19"/>
      <c r="E46" s="13"/>
      <c r="F46" s="8" t="s">
        <v>41</v>
      </c>
      <c r="G46" s="13"/>
      <c r="H46" s="8" t="s">
        <v>23</v>
      </c>
      <c r="I46" s="13"/>
      <c r="J46" s="8"/>
      <c r="K46" s="19"/>
      <c r="L46" s="13"/>
      <c r="M46" s="8" t="s">
        <v>4</v>
      </c>
      <c r="N46" s="13"/>
      <c r="O46" s="31">
        <f t="shared" si="6"/>
        <v>0</v>
      </c>
      <c r="P46" s="8" t="s">
        <v>4</v>
      </c>
    </row>
    <row r="47" spans="1:16" ht="15" customHeight="1" x14ac:dyDescent="0.15">
      <c r="A47" s="19"/>
      <c r="B47" s="19"/>
      <c r="C47" s="19"/>
      <c r="D47" s="19"/>
      <c r="E47" s="13"/>
      <c r="F47" s="8" t="s">
        <v>41</v>
      </c>
      <c r="G47" s="13"/>
      <c r="H47" s="8" t="s">
        <v>23</v>
      </c>
      <c r="I47" s="13"/>
      <c r="J47" s="8"/>
      <c r="K47" s="19"/>
      <c r="L47" s="13"/>
      <c r="M47" s="8" t="s">
        <v>4</v>
      </c>
      <c r="N47" s="13"/>
      <c r="O47" s="31">
        <f t="shared" si="6"/>
        <v>0</v>
      </c>
      <c r="P47" s="8" t="s">
        <v>4</v>
      </c>
    </row>
    <row r="48" spans="1:16" ht="15" customHeight="1" x14ac:dyDescent="0.15">
      <c r="A48" s="70" t="s">
        <v>5</v>
      </c>
      <c r="B48" s="71"/>
      <c r="C48" s="71"/>
      <c r="D48" s="71"/>
      <c r="E48" s="13"/>
      <c r="F48" s="8"/>
      <c r="G48" s="13"/>
      <c r="H48" s="8"/>
      <c r="I48" s="13"/>
      <c r="J48" s="8"/>
      <c r="K48" s="22"/>
      <c r="L48" s="13"/>
      <c r="M48" s="8"/>
      <c r="N48" s="13"/>
      <c r="O48" s="14">
        <f>SUM(O7:O47)</f>
        <v>6150090</v>
      </c>
      <c r="P48" s="8" t="s">
        <v>4</v>
      </c>
    </row>
    <row r="49" spans="1:17" ht="4.5" customHeight="1" x14ac:dyDescent="0.15"/>
    <row r="50" spans="1:17" ht="15" customHeight="1" x14ac:dyDescent="0.15">
      <c r="A50" s="1" t="s">
        <v>13</v>
      </c>
      <c r="B50" s="1"/>
      <c r="Q50" s="15"/>
    </row>
    <row r="51" spans="1:17" ht="15" customHeight="1" x14ac:dyDescent="0.15">
      <c r="A51" s="1" t="s">
        <v>55</v>
      </c>
      <c r="B51" s="1"/>
      <c r="Q51" s="15"/>
    </row>
    <row r="52" spans="1:17" ht="15" customHeight="1" x14ac:dyDescent="0.15">
      <c r="A52" s="1" t="s">
        <v>14</v>
      </c>
      <c r="B52" s="1"/>
      <c r="Q52" s="15"/>
    </row>
    <row r="53" spans="1:17" ht="15" customHeight="1" x14ac:dyDescent="0.15">
      <c r="A53" s="12" t="s">
        <v>54</v>
      </c>
      <c r="B53" s="12"/>
      <c r="Q53" s="16"/>
    </row>
    <row r="54" spans="1:17" ht="15" customHeight="1" x14ac:dyDescent="0.15">
      <c r="A54" s="12"/>
      <c r="B54" s="12"/>
    </row>
  </sheetData>
  <mergeCells count="13">
    <mergeCell ref="S6:AA6"/>
    <mergeCell ref="L6:M6"/>
    <mergeCell ref="A48:D48"/>
    <mergeCell ref="E6:F6"/>
    <mergeCell ref="I6:J6"/>
    <mergeCell ref="O5:P6"/>
    <mergeCell ref="G6:H6"/>
    <mergeCell ref="K5:N5"/>
    <mergeCell ref="E5:J5"/>
    <mergeCell ref="A5:A6"/>
    <mergeCell ref="B5:B6"/>
    <mergeCell ref="C5:C6"/>
    <mergeCell ref="D5:D6"/>
  </mergeCells>
  <phoneticPr fontId="5"/>
  <printOptions horizontalCentered="1"/>
  <pageMargins left="0.25" right="0.25" top="0.75" bottom="0.75" header="0.3" footer="0.3"/>
  <pageSetup paperSize="9" scale="98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３-１農産物直売</vt:lpstr>
      <vt:lpstr>3-1記載例</vt:lpstr>
      <vt:lpstr>'3-1記載例'!Print_Area</vt:lpstr>
      <vt:lpstr>'３-１農産物直売'!Print_Area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岩筋 明</cp:lastModifiedBy>
  <cp:lastPrinted>2024-05-24T10:21:02Z</cp:lastPrinted>
  <dcterms:created xsi:type="dcterms:W3CDTF">2008-04-30T06:30:51Z</dcterms:created>
  <dcterms:modified xsi:type="dcterms:W3CDTF">2024-06-12T09:28:09Z</dcterms:modified>
</cp:coreProperties>
</file>